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/>
  </bookViews>
  <sheets>
    <sheet name="План закупки 2018" sheetId="1" r:id="rId1"/>
    <sheet name="Лист1" sheetId="2" r:id="rId2"/>
  </sheets>
  <definedNames>
    <definedName name="_xlnm._FilterDatabase" localSheetId="0" hidden="1">'План закупки 2018'!$A$15:$AW$33</definedName>
  </definedNames>
  <calcPr calcId="152511"/>
</workbook>
</file>

<file path=xl/calcChain.xml><?xml version="1.0" encoding="utf-8"?>
<calcChain xmlns="http://schemas.openxmlformats.org/spreadsheetml/2006/main">
  <c r="R35" i="1" l="1"/>
  <c r="Q33" i="1"/>
  <c r="R26" i="1"/>
  <c r="Q26" i="1"/>
  <c r="Q27" i="1"/>
  <c r="R20" i="1"/>
  <c r="Q20" i="1"/>
  <c r="R30" i="1" l="1"/>
  <c r="Q30" i="1"/>
  <c r="Q41" i="1"/>
  <c r="R41" i="1"/>
  <c r="AB40" i="1"/>
  <c r="Q40" i="1"/>
  <c r="AB39" i="1"/>
  <c r="Q39" i="1"/>
  <c r="AB38" i="1"/>
  <c r="Q38" i="1"/>
  <c r="AI27" i="1" l="1"/>
  <c r="AB27" i="1"/>
  <c r="AI34" i="1" l="1"/>
  <c r="AB34" i="1"/>
  <c r="Q34" i="1"/>
  <c r="R33" i="1" l="1"/>
  <c r="R19" i="1" l="1"/>
  <c r="Q19" i="1"/>
  <c r="Q35" i="1" s="1"/>
</calcChain>
</file>

<file path=xl/sharedStrings.xml><?xml version="1.0" encoding="utf-8"?>
<sst xmlns="http://schemas.openxmlformats.org/spreadsheetml/2006/main" count="359" uniqueCount="131">
  <si>
    <t>Наименование заказчика</t>
  </si>
  <si>
    <t>Адрес местонахождения заказчика</t>
  </si>
  <si>
    <t>429956, Чувашская республика, г. Новочебоксарск, ул. Промышленная, д. 21</t>
  </si>
  <si>
    <t>Телефон заказчика</t>
  </si>
  <si>
    <t>8 (8352) 73 33 76</t>
  </si>
  <si>
    <t>Электронная почта заказчика</t>
  </si>
  <si>
    <t>ИНН</t>
  </si>
  <si>
    <t>КПП</t>
  </si>
  <si>
    <t>ОКАТО</t>
  </si>
  <si>
    <t>Код вида деятельности</t>
  </si>
  <si>
    <t>Номер закупки</t>
  </si>
  <si>
    <t>Подразделение/предприятие-потребитель продукции</t>
  </si>
  <si>
    <t>Номер лота</t>
  </si>
  <si>
    <t>Наименование лота</t>
  </si>
  <si>
    <t>Вид закупаемой продукции</t>
  </si>
  <si>
    <t>Источник финансирования</t>
  </si>
  <si>
    <t>Документ, на основании которого определена планируемая цена закупки</t>
  </si>
  <si>
    <t>Планируемый способ закупки</t>
  </si>
  <si>
    <t>Сведения о конкурентной процедуре</t>
  </si>
  <si>
    <t>Сведения о закупке у ЕИ</t>
  </si>
  <si>
    <t>Условия договора</t>
  </si>
  <si>
    <t>Год под обеспечение потребности которого планируется данная закупка</t>
  </si>
  <si>
    <t>Дополнительная информация по закупке</t>
  </si>
  <si>
    <t>Примечание</t>
  </si>
  <si>
    <t>Юридическое лицо</t>
  </si>
  <si>
    <t>Филиал/подразделение</t>
  </si>
  <si>
    <t>Организатор закупки</t>
  </si>
  <si>
    <t>Вид закупки (электронная/неэлектронная)</t>
  </si>
  <si>
    <t>Наименование контрагента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</si>
  <si>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</si>
  <si>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</si>
  <si>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</si>
  <si>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</si>
  <si>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</si>
  <si>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Код по ОКЕИ</t>
  </si>
  <si>
    <t>наименование</t>
  </si>
  <si>
    <t>Код по ОКАТО</t>
  </si>
  <si>
    <t>2. Техническое перевооружение и реконструкция (иные инвестиционные проекты)</t>
  </si>
  <si>
    <t>2.2 Техническое перевооружение и реконструкция (за исключением ИТ - закупок)</t>
  </si>
  <si>
    <t>2.2.2 Материалы, оборудование, прочие товары</t>
  </si>
  <si>
    <t>В соответствие с техническим заданием</t>
  </si>
  <si>
    <t>шт</t>
  </si>
  <si>
    <t>Чувашская Республика</t>
  </si>
  <si>
    <t>-</t>
  </si>
  <si>
    <t>3. Энергоремонтное производство, техническое обслуживание</t>
  </si>
  <si>
    <t>3.2 Материалы, оборудование, прочие товары</t>
  </si>
  <si>
    <t>Услуги</t>
  </si>
  <si>
    <t>Себестоимость</t>
  </si>
  <si>
    <t>4. Закупки в области информационных технологий</t>
  </si>
  <si>
    <t>8.Прочие закупки</t>
  </si>
  <si>
    <t>Всего</t>
  </si>
  <si>
    <t xml:space="preserve"> </t>
  </si>
  <si>
    <t>Код по ОКВЭД2</t>
  </si>
  <si>
    <t>Код по ОКДП2</t>
  </si>
  <si>
    <t>АО «ЧАК»</t>
  </si>
  <si>
    <t>Наличие условий о субьектах малого и среднего предпринимательства в конкурсной/закупочной документации*</t>
  </si>
  <si>
    <t>Планируемая начальная (предельная) цена лота по извещению/уведомлению, тыс. руб. (без учета НДС)</t>
  </si>
  <si>
    <t>Планируемая начальная (предельная) цена лота по извещению/уведомлению, тыс. руб. (с учетом НДС)</t>
  </si>
  <si>
    <t>Плановая дата официального объявления о начале процедур (чч.мм.гггг)</t>
  </si>
  <si>
    <t>Плановая дата подведения итогов по закупочной процедуре (чч.мм.гггг)</t>
  </si>
  <si>
    <t>Основание для проведения закупки у ЕИ (пнукт Положения)</t>
  </si>
  <si>
    <t>Плановая дата заключения договора (чч.мм.гггг)</t>
  </si>
  <si>
    <t>Плановая дата окончания поставки товаров, выполнения работ, услуг (чч.мм.гггг)</t>
  </si>
  <si>
    <t>Плановая дата начала поставки товаров, выполнения работ, услуг (чч.мм.гггг)</t>
  </si>
  <si>
    <t>*</t>
  </si>
  <si>
    <t>Акционерное общество "Чувашская автотранспортная компания"</t>
  </si>
  <si>
    <t>rga@chak.cbx.ru; in_ilyin@chak.cbx.ru</t>
  </si>
  <si>
    <t>Расчет на основе цен маркетингового исследования</t>
  </si>
  <si>
    <t>7. Закупки услуг оценщиков</t>
  </si>
  <si>
    <t>неэлектронная</t>
  </si>
  <si>
    <t>3.1 Работы, услуги</t>
  </si>
  <si>
    <t>Категория закупки, которая не учитывается при расчёте совокупного годового стоимостного объёма договоров*</t>
  </si>
  <si>
    <t>Признак закупки инновационной и высокотехнологичной продукции (Да/Нет)</t>
  </si>
  <si>
    <t>Планируемая (предельная) цена закупки с учетом снижения инвестиционных затрат на 30 % относительно уровня 2012 года, тыс. руб. (без учета НДС)</t>
  </si>
  <si>
    <t>Данные из ИПР текущий и следующий календарные годы</t>
  </si>
  <si>
    <t>ИПР год</t>
  </si>
  <si>
    <t>Код объекта в инвестиционной программе</t>
  </si>
  <si>
    <t>Наименование инвестиционного проекта</t>
  </si>
  <si>
    <t>Дата утвержденния проектно-сметной документации / Не утверждена / Не требуется</t>
  </si>
  <si>
    <t>Ввод объекта в эксплуатацию/ окончание работ по проекту (месяц, год)</t>
  </si>
  <si>
    <t>Сметная стоимость объекта в тек. ценах, тыс. руб. с НДС</t>
  </si>
  <si>
    <t>Физические параметры инвестиционного проекта</t>
  </si>
  <si>
    <t>Технологическое присоединение (Да/Нет)</t>
  </si>
  <si>
    <t>МВА</t>
  </si>
  <si>
    <t>км</t>
  </si>
  <si>
    <t>Сравнение цен</t>
  </si>
  <si>
    <t>Закупки, исключенные из Плана</t>
  </si>
  <si>
    <t>ООП</t>
  </si>
  <si>
    <t>усл.ед</t>
  </si>
  <si>
    <t>Корректировка №5 План закупки АО «ЧАК» на 2019 год</t>
  </si>
  <si>
    <t>Оказание услуг по получению специальных разрешений на движение по автомобильным дорогам транспортных средств, осуществляющих перевозки тяжеловесных и (или) крупногабаритных грузов</t>
  </si>
  <si>
    <t>В счет статьи БДДС 02.01.11.17.08.01 "Оплата расходов на получение разрешений и лицензий"</t>
  </si>
  <si>
    <t>ОВТ</t>
  </si>
  <si>
    <t>ИТ</t>
  </si>
  <si>
    <t>Оказание услуг по выпуску сертификата электронного ключа на usb носителе</t>
  </si>
  <si>
    <t>29.32.3</t>
  </si>
  <si>
    <t>29.32.30.163</t>
  </si>
  <si>
    <t>Маркетинговое исследование</t>
  </si>
  <si>
    <t>В счет экономии по закупке №1914 лот №5 "Приобретение прав на использование клиентских лицензий для программного обеспечения: 1С: Управление автотранспортом; 1С: Предприятие 8" Начальная (максимальная) цена лота - 271 865.00 рублей (НДС не облагается), фактическая стоимость по результатам закупочной процедуры - 248 330.00 рублей (НДС не облагается)</t>
  </si>
  <si>
    <t>ОМТС</t>
  </si>
  <si>
    <t>МТРиО</t>
  </si>
  <si>
    <t>Поставка запасных частей для исполнения договора по ремонту автотранспортных средств и автотракторной техники (№16-04/5190 от 12.08.2019)</t>
  </si>
  <si>
    <t>29.3</t>
  </si>
  <si>
    <t>Запрос предложений в электронной форме</t>
  </si>
  <si>
    <t>электронная</t>
  </si>
  <si>
    <t>Договор с филиалом ПАО "МРСК Волги" - "Чувашэнерго" на выполнение работ по ремонту автотранспортных средств и автотракторной техники №16-04/5190 от 12.08.2019</t>
  </si>
  <si>
    <t>Поставка металлопродукции для исполнения договора по ремонту автотранспортных средств и автотракторной техники (№16-04/5190 от 12.08.2019)</t>
  </si>
  <si>
    <t>24.10.1</t>
  </si>
  <si>
    <t>Поставка лакокрасочной продукции для исполнения договора по ремонту автотранспортных средств и автотракторной техники (№16-04/5190 от 12.08.2019)</t>
  </si>
  <si>
    <t>20.30</t>
  </si>
  <si>
    <t>ПТО</t>
  </si>
  <si>
    <t>Работы</t>
  </si>
  <si>
    <t>Выполнение работ по частичному ремонту кровли гаража на 20 автомашин в г. Алатыре</t>
  </si>
  <si>
    <t>41.20</t>
  </si>
  <si>
    <t>41.20.40</t>
  </si>
  <si>
    <t>Сметный расчет</t>
  </si>
  <si>
    <t>В счет экономии исключения из ПЗ:
закупка №1923 лот №20 "Выполнение работ по ремонту радиаторов и охладителей" сумма 96 311.99 рублей с НДС;
закупка №1923 лот №21 "Выполнение шиномонтажных работ" сумма 97 440.00 рублей с НДС;
закупка №1923 лот №22 "Выполнение работ по диагностике систем автомобилей" сумма 97 440.00 рублей с НДС</t>
  </si>
  <si>
    <t>Выполнение работ по ремонту топливных насосов высокого давления и форсунок автомобилей и механизмов для исполнения договора по ремонту автотранспортных средств и автотракторной техники (№16-04/5190 от 12.08.2019).</t>
  </si>
  <si>
    <t>45.20.2</t>
  </si>
  <si>
    <t>Выполнение работ по ремонту отопителей, подогревателей и кондиционеров автомобилей и специальной техники</t>
  </si>
  <si>
    <t>Корректировка №2: Увеличение суммы закупки на 46 452 рубля за счет заекупки №1913 лот №16.
Корректировка №5: изменение сроков проведения</t>
  </si>
  <si>
    <t>Выполнение работ по техническому обслуживанию и ремонту седельного тягача Вольво</t>
  </si>
  <si>
    <t>Корректировка сроков проведения</t>
  </si>
  <si>
    <t>Выполнение работ по ремонту коленчатых валов и блоков цилиндров автомобилей и механизмов для исполнения договора по ремонту автотранспортных средств и автотракторной техники (№16-04/5190 от 12.08.2019)</t>
  </si>
  <si>
    <t>Выполнение работ по ремонту радиаторов и охладителей</t>
  </si>
  <si>
    <t>45.20.11.216</t>
  </si>
  <si>
    <t>Выполнение шиномонтажных работ</t>
  </si>
  <si>
    <t>45.20.13</t>
  </si>
  <si>
    <t>Выполнение работ по диагностике систем автомобилей</t>
  </si>
  <si>
    <t>45.20.21.112</t>
  </si>
  <si>
    <t>Утверждена Приказом генерального дитректора АО «ЧАК» 21.08.2019 (Приказ от 21.08.2019 №262)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</si>
</sst>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[$-419]mmmm\ yyyy;@"/>
    <numFmt numFmtId="166" formatCode="[$-419]mmmm;@"/>
    <numFmt numFmtId="167" formatCode="dd\.mm\.yyyy"/>
    <numFmt numFmtId="168" formatCode="#,##0.00000"/>
    <numFmt numFmtId="169" formatCode="#,##0_ ;[Red]\-#,##0\ "/>
    <numFmt numFmtId="170" formatCode="0.00000"/>
  </numFmts>
  <fonts count="2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6"/>
      <name val="Calibri"/>
      <family val="2"/>
      <charset val="204"/>
    </font>
    <font>
      <sz val="10"/>
      <name val="Arial Cyr"/>
      <charset val="204"/>
    </font>
    <font>
      <sz val="11"/>
      <name val="Calibri"/>
      <family val="2"/>
      <charset val="204"/>
    </font>
    <font>
      <sz val="10"/>
      <name val="Helv"/>
      <charset val="204"/>
    </font>
    <font>
      <b/>
      <sz val="11"/>
      <color theme="1"/>
      <name val="Calibri"/>
      <family val="2"/>
      <charset val="204"/>
    </font>
    <font>
      <sz val="10"/>
      <name val="Arial Cyr"/>
      <family val="2"/>
      <charset val="204"/>
    </font>
    <font>
      <sz val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sz val="12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</font>
    <font>
      <b/>
      <sz val="10"/>
      <name val="Calibri"/>
      <family val="2"/>
      <charset val="204"/>
    </font>
    <font>
      <sz val="9"/>
      <name val="Arial"/>
      <family val="2"/>
      <charset val="204"/>
    </font>
    <font>
      <b/>
      <sz val="16"/>
      <color theme="1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0" fontId="6" fillId="0" borderId="0"/>
    <xf numFmtId="0" fontId="8" fillId="0" borderId="0"/>
    <xf numFmtId="0" fontId="4" fillId="0" borderId="0"/>
    <xf numFmtId="0" fontId="4" fillId="0" borderId="0"/>
  </cellStyleXfs>
  <cellXfs count="201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wrapText="1"/>
    </xf>
    <xf numFmtId="1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left" wrapText="1"/>
    </xf>
    <xf numFmtId="0" fontId="0" fillId="0" borderId="0" xfId="0" applyFill="1" applyAlignment="1">
      <alignment horizontal="left" vertical="center"/>
    </xf>
    <xf numFmtId="0" fontId="0" fillId="0" borderId="0" xfId="0" applyFill="1"/>
    <xf numFmtId="0" fontId="0" fillId="0" borderId="0" xfId="0" applyFill="1" applyAlignment="1">
      <alignment wrapText="1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/>
    </xf>
    <xf numFmtId="16" fontId="11" fillId="0" borderId="4" xfId="0" applyNumberFormat="1" applyFont="1" applyFill="1" applyBorder="1" applyAlignment="1">
      <alignment horizontal="left" vertical="center"/>
    </xf>
    <xf numFmtId="16" fontId="11" fillId="0" borderId="4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 wrapText="1"/>
    </xf>
    <xf numFmtId="49" fontId="10" fillId="0" borderId="4" xfId="0" applyNumberFormat="1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49" fontId="11" fillId="0" borderId="4" xfId="0" applyNumberFormat="1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9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49" fontId="9" fillId="0" borderId="2" xfId="1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Fill="1" applyAlignment="1">
      <alignment horizontal="left"/>
    </xf>
    <xf numFmtId="0" fontId="11" fillId="0" borderId="8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2" fillId="0" borderId="9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5" fillId="0" borderId="0" xfId="0" applyFont="1" applyFill="1" applyAlignment="1"/>
    <xf numFmtId="0" fontId="16" fillId="0" borderId="0" xfId="0" applyFont="1" applyFill="1" applyAlignment="1">
      <alignment wrapText="1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wrapText="1"/>
    </xf>
    <xf numFmtId="0" fontId="17" fillId="0" borderId="0" xfId="0" applyFont="1" applyFill="1"/>
    <xf numFmtId="0" fontId="12" fillId="0" borderId="9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16" fontId="11" fillId="0" borderId="5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/>
    </xf>
    <xf numFmtId="49" fontId="12" fillId="0" borderId="8" xfId="0" applyNumberFormat="1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/>
    </xf>
    <xf numFmtId="49" fontId="12" fillId="0" borderId="3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" fontId="11" fillId="0" borderId="4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left" vertical="center"/>
    </xf>
    <xf numFmtId="167" fontId="13" fillId="0" borderId="1" xfId="0" applyNumberFormat="1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15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8" fontId="15" fillId="0" borderId="0" xfId="0" applyNumberFormat="1" applyFont="1" applyFill="1" applyAlignment="1">
      <alignment horizontal="left" vertical="center"/>
    </xf>
    <xf numFmtId="168" fontId="2" fillId="0" borderId="0" xfId="0" applyNumberFormat="1" applyFont="1" applyFill="1" applyAlignment="1">
      <alignment horizontal="left" vertical="center"/>
    </xf>
    <xf numFmtId="168" fontId="3" fillId="0" borderId="0" xfId="0" applyNumberFormat="1" applyFont="1" applyFill="1" applyAlignment="1">
      <alignment horizontal="left" vertical="center"/>
    </xf>
    <xf numFmtId="168" fontId="11" fillId="0" borderId="0" xfId="0" applyNumberFormat="1" applyFont="1" applyFill="1" applyBorder="1" applyAlignment="1">
      <alignment horizontal="left" vertical="center"/>
    </xf>
    <xf numFmtId="168" fontId="11" fillId="0" borderId="4" xfId="0" applyNumberFormat="1" applyFont="1" applyFill="1" applyBorder="1" applyAlignment="1">
      <alignment horizontal="left" vertical="center"/>
    </xf>
    <xf numFmtId="168" fontId="10" fillId="0" borderId="1" xfId="0" applyNumberFormat="1" applyFont="1" applyFill="1" applyBorder="1" applyAlignment="1">
      <alignment horizontal="left" vertical="center" wrapText="1"/>
    </xf>
    <xf numFmtId="168" fontId="0" fillId="0" borderId="0" xfId="0" applyNumberFormat="1" applyFill="1" applyAlignment="1">
      <alignment horizontal="left" vertical="center"/>
    </xf>
    <xf numFmtId="168" fontId="1" fillId="0" borderId="0" xfId="0" applyNumberFormat="1" applyFont="1" applyFill="1" applyAlignment="1">
      <alignment horizontal="left" vertical="center"/>
    </xf>
    <xf numFmtId="0" fontId="20" fillId="0" borderId="1" xfId="3" applyFont="1" applyFill="1" applyBorder="1" applyAlignment="1" applyProtection="1">
      <alignment horizontal="center" vertical="top" wrapText="1"/>
      <protection locked="0"/>
    </xf>
    <xf numFmtId="0" fontId="21" fillId="0" borderId="0" xfId="0" applyFont="1" applyFill="1" applyAlignment="1">
      <alignment horizontal="left"/>
    </xf>
    <xf numFmtId="0" fontId="22" fillId="0" borderId="0" xfId="0" applyFont="1" applyFill="1"/>
    <xf numFmtId="168" fontId="11" fillId="0" borderId="11" xfId="0" applyNumberFormat="1" applyFont="1" applyFill="1" applyBorder="1" applyAlignment="1">
      <alignment horizontal="left" vertical="center"/>
    </xf>
    <xf numFmtId="168" fontId="14" fillId="0" borderId="1" xfId="0" applyNumberFormat="1" applyFont="1" applyFill="1" applyBorder="1" applyAlignment="1">
      <alignment horizontal="left" vertical="center"/>
    </xf>
    <xf numFmtId="168" fontId="11" fillId="0" borderId="1" xfId="0" applyNumberFormat="1" applyFont="1" applyFill="1" applyBorder="1" applyAlignment="1">
      <alignment horizontal="left" vertical="center"/>
    </xf>
    <xf numFmtId="168" fontId="14" fillId="0" borderId="11" xfId="0" applyNumberFormat="1" applyFont="1" applyFill="1" applyBorder="1" applyAlignment="1">
      <alignment horizontal="left" vertical="center"/>
    </xf>
    <xf numFmtId="167" fontId="13" fillId="0" borderId="1" xfId="0" applyNumberFormat="1" applyFont="1" applyFill="1" applyBorder="1" applyAlignment="1">
      <alignment horizontal="center" vertical="center"/>
    </xf>
    <xf numFmtId="168" fontId="12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/>
    </xf>
    <xf numFmtId="0" fontId="14" fillId="0" borderId="12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49" fontId="10" fillId="0" borderId="15" xfId="0" applyNumberFormat="1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center" vertical="center"/>
    </xf>
    <xf numFmtId="168" fontId="19" fillId="0" borderId="2" xfId="0" applyNumberFormat="1" applyFont="1" applyFill="1" applyBorder="1" applyAlignment="1">
      <alignment horizontal="left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14" fontId="10" fillId="0" borderId="15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/>
    </xf>
    <xf numFmtId="14" fontId="10" fillId="0" borderId="15" xfId="0" applyNumberFormat="1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0" fillId="0" borderId="1" xfId="0" applyFill="1" applyBorder="1"/>
    <xf numFmtId="0" fontId="14" fillId="0" borderId="4" xfId="0" applyFont="1" applyFill="1" applyBorder="1" applyAlignment="1">
      <alignment horizontal="left" vertical="center"/>
    </xf>
    <xf numFmtId="168" fontId="14" fillId="0" borderId="4" xfId="0" applyNumberFormat="1" applyFont="1" applyFill="1" applyBorder="1" applyAlignment="1">
      <alignment horizontal="left" vertical="center"/>
    </xf>
    <xf numFmtId="14" fontId="10" fillId="0" borderId="4" xfId="0" applyNumberFormat="1" applyFont="1" applyFill="1" applyBorder="1" applyAlignment="1">
      <alignment horizontal="center" vertical="center"/>
    </xf>
    <xf numFmtId="14" fontId="10" fillId="0" borderId="4" xfId="0" applyNumberFormat="1" applyFont="1" applyFill="1" applyBorder="1" applyAlignment="1">
      <alignment horizontal="left" vertical="center"/>
    </xf>
    <xf numFmtId="49" fontId="10" fillId="0" borderId="1" xfId="0" applyNumberFormat="1" applyFont="1" applyFill="1" applyBorder="1" applyAlignment="1">
      <alignment horizontal="left" vertical="center" wrapText="1"/>
    </xf>
    <xf numFmtId="168" fontId="9" fillId="0" borderId="1" xfId="1" applyNumberFormat="1" applyFont="1" applyFill="1" applyBorder="1" applyAlignment="1" applyProtection="1">
      <alignment horizontal="left" vertical="center" wrapText="1"/>
      <protection locked="0"/>
    </xf>
    <xf numFmtId="49" fontId="10" fillId="0" borderId="1" xfId="0" applyNumberFormat="1" applyFont="1" applyFill="1" applyBorder="1" applyAlignment="1">
      <alignment horizontal="center" vertical="center"/>
    </xf>
    <xf numFmtId="1" fontId="9" fillId="0" borderId="1" xfId="1" applyNumberFormat="1" applyFont="1" applyFill="1" applyBorder="1" applyAlignment="1" applyProtection="1">
      <alignment horizontal="center" vertical="center" wrapText="1"/>
      <protection locked="0"/>
    </xf>
    <xf numFmtId="14" fontId="9" fillId="0" borderId="1" xfId="1" applyNumberFormat="1" applyFont="1" applyFill="1" applyBorder="1" applyAlignment="1" applyProtection="1">
      <alignment horizontal="center" vertical="center" wrapText="1"/>
      <protection locked="0"/>
    </xf>
    <xf numFmtId="1" fontId="9" fillId="0" borderId="1" xfId="1" applyNumberFormat="1" applyFont="1" applyFill="1" applyBorder="1" applyAlignment="1" applyProtection="1">
      <alignment horizontal="left" vertical="center" wrapText="1"/>
      <protection locked="0"/>
    </xf>
    <xf numFmtId="1" fontId="9" fillId="0" borderId="5" xfId="1" applyNumberFormat="1" applyFont="1" applyFill="1" applyBorder="1" applyAlignment="1" applyProtection="1">
      <alignment horizontal="left" vertical="center" wrapText="1"/>
      <protection locked="0"/>
    </xf>
    <xf numFmtId="14" fontId="10" fillId="0" borderId="1" xfId="0" applyNumberFormat="1" applyFont="1" applyFill="1" applyBorder="1" applyAlignment="1">
      <alignment horizontal="left" vertical="center"/>
    </xf>
    <xf numFmtId="0" fontId="12" fillId="0" borderId="1" xfId="0" applyNumberFormat="1" applyFont="1" applyFill="1" applyBorder="1" applyAlignment="1">
      <alignment horizontal="left" vertical="center" wrapText="1"/>
    </xf>
    <xf numFmtId="168" fontId="10" fillId="0" borderId="1" xfId="0" applyNumberFormat="1" applyFont="1" applyFill="1" applyBorder="1" applyAlignment="1">
      <alignment horizontal="left" vertical="center"/>
    </xf>
    <xf numFmtId="14" fontId="10" fillId="0" borderId="1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168" fontId="10" fillId="0" borderId="11" xfId="0" applyNumberFormat="1" applyFont="1" applyFill="1" applyBorder="1" applyAlignment="1">
      <alignment horizontal="left" vertical="center"/>
    </xf>
    <xf numFmtId="14" fontId="10" fillId="0" borderId="11" xfId="0" applyNumberFormat="1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1" fontId="9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left" vertical="center"/>
    </xf>
    <xf numFmtId="168" fontId="12" fillId="0" borderId="1" xfId="0" applyNumberFormat="1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vertical="center" wrapText="1"/>
    </xf>
    <xf numFmtId="170" fontId="10" fillId="0" borderId="1" xfId="0" applyNumberFormat="1" applyFont="1" applyFill="1" applyBorder="1" applyAlignment="1">
      <alignment horizontal="left" vertical="center"/>
    </xf>
    <xf numFmtId="49" fontId="10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top" wrapText="1"/>
    </xf>
    <xf numFmtId="14" fontId="9" fillId="0" borderId="1" xfId="1" applyNumberFormat="1" applyFont="1" applyFill="1" applyBorder="1" applyAlignment="1" applyProtection="1">
      <alignment horizontal="left" vertical="center" wrapText="1"/>
      <protection locked="0"/>
    </xf>
    <xf numFmtId="49" fontId="9" fillId="0" borderId="2" xfId="1" applyNumberFormat="1" applyFont="1" applyFill="1" applyBorder="1" applyAlignment="1" applyProtection="1">
      <alignment horizontal="center" vertical="center" wrapText="1"/>
      <protection locked="0"/>
    </xf>
    <xf numFmtId="49" fontId="9" fillId="0" borderId="6" xfId="1" applyNumberFormat="1" applyFont="1" applyFill="1" applyBorder="1" applyAlignment="1" applyProtection="1">
      <alignment horizontal="center" vertical="center" wrapText="1"/>
      <protection locked="0"/>
    </xf>
    <xf numFmtId="49" fontId="9" fillId="0" borderId="11" xfId="1" applyNumberFormat="1" applyFont="1" applyFill="1" applyBorder="1" applyAlignment="1" applyProtection="1">
      <alignment horizontal="center" vertical="center" wrapText="1"/>
      <protection locked="0"/>
    </xf>
    <xf numFmtId="49" fontId="9" fillId="0" borderId="3" xfId="1" applyNumberFormat="1" applyFont="1" applyFill="1" applyBorder="1" applyAlignment="1" applyProtection="1">
      <alignment horizontal="center" vertical="center" wrapText="1"/>
      <protection locked="0"/>
    </xf>
    <xf numFmtId="49" fontId="9" fillId="0" borderId="4" xfId="1" applyNumberFormat="1" applyFont="1" applyFill="1" applyBorder="1" applyAlignment="1" applyProtection="1">
      <alignment horizontal="center" vertical="center" wrapText="1"/>
      <protection locked="0"/>
    </xf>
    <xf numFmtId="49" fontId="9" fillId="0" borderId="5" xfId="1" applyNumberFormat="1" applyFont="1" applyFill="1" applyBorder="1" applyAlignment="1" applyProtection="1">
      <alignment horizontal="center" vertical="center" wrapText="1"/>
      <protection locked="0"/>
    </xf>
    <xf numFmtId="168" fontId="9" fillId="0" borderId="7" xfId="1" applyNumberFormat="1" applyFont="1" applyFill="1" applyBorder="1" applyAlignment="1" applyProtection="1">
      <alignment horizontal="center" vertical="center" wrapText="1"/>
      <protection locked="0"/>
    </xf>
    <xf numFmtId="168" fontId="9" fillId="0" borderId="13" xfId="1" applyNumberFormat="1" applyFont="1" applyFill="1" applyBorder="1" applyAlignment="1" applyProtection="1">
      <alignment horizontal="center" vertical="center" wrapText="1"/>
      <protection locked="0"/>
    </xf>
    <xf numFmtId="168" fontId="9" fillId="0" borderId="10" xfId="1" applyNumberFormat="1" applyFont="1" applyFill="1" applyBorder="1" applyAlignment="1" applyProtection="1">
      <alignment horizontal="center" vertical="center" wrapText="1"/>
      <protection locked="0"/>
    </xf>
    <xf numFmtId="49" fontId="9" fillId="0" borderId="1" xfId="1" applyNumberFormat="1" applyFont="1" applyFill="1" applyBorder="1" applyAlignment="1" applyProtection="1">
      <alignment horizontal="center" vertical="center" wrapText="1"/>
      <protection locked="0"/>
    </xf>
    <xf numFmtId="168" fontId="9" fillId="0" borderId="12" xfId="1" applyNumberFormat="1" applyFont="1" applyFill="1" applyBorder="1" applyAlignment="1" applyProtection="1">
      <alignment horizontal="center" vertical="center" wrapText="1"/>
      <protection locked="0"/>
    </xf>
    <xf numFmtId="168" fontId="9" fillId="0" borderId="14" xfId="1" applyNumberFormat="1" applyFont="1" applyFill="1" applyBorder="1" applyAlignment="1" applyProtection="1">
      <alignment horizontal="center" vertical="center" wrapText="1"/>
      <protection locked="0"/>
    </xf>
    <xf numFmtId="168" fontId="9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9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9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Alignment="1">
      <alignment horizontal="left"/>
    </xf>
    <xf numFmtId="49" fontId="18" fillId="0" borderId="0" xfId="0" applyNumberFormat="1" applyFont="1" applyFill="1" applyAlignment="1">
      <alignment horizontal="left"/>
    </xf>
    <xf numFmtId="166" fontId="9" fillId="0" borderId="1" xfId="1" applyNumberFormat="1" applyFont="1" applyFill="1" applyBorder="1" applyAlignment="1" applyProtection="1">
      <alignment horizontal="center" vertical="center" wrapText="1"/>
      <protection locked="0"/>
    </xf>
    <xf numFmtId="166" fontId="9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>
      <alignment horizontal="left"/>
    </xf>
    <xf numFmtId="49" fontId="9" fillId="0" borderId="1" xfId="1" applyNumberFormat="1" applyFont="1" applyFill="1" applyBorder="1" applyAlignment="1" applyProtection="1">
      <alignment horizontal="left" vertical="center" wrapText="1"/>
      <protection locked="0"/>
    </xf>
    <xf numFmtId="49" fontId="20" fillId="0" borderId="3" xfId="0" applyNumberFormat="1" applyFont="1" applyFill="1" applyBorder="1" applyAlignment="1" applyProtection="1">
      <alignment horizontal="center" vertical="top" wrapText="1"/>
      <protection locked="0"/>
    </xf>
    <xf numFmtId="49" fontId="20" fillId="0" borderId="4" xfId="0" applyNumberFormat="1" applyFont="1" applyFill="1" applyBorder="1" applyAlignment="1" applyProtection="1">
      <alignment horizontal="center" vertical="top" wrapText="1"/>
      <protection locked="0"/>
    </xf>
    <xf numFmtId="49" fontId="20" fillId="0" borderId="5" xfId="0" applyNumberFormat="1" applyFont="1" applyFill="1" applyBorder="1" applyAlignment="1" applyProtection="1">
      <alignment horizontal="center" vertical="top" wrapText="1"/>
      <protection locked="0"/>
    </xf>
    <xf numFmtId="169" fontId="20" fillId="0" borderId="2" xfId="0" applyNumberFormat="1" applyFont="1" applyFill="1" applyBorder="1" applyAlignment="1" applyProtection="1">
      <alignment horizontal="center" vertical="top" wrapText="1"/>
      <protection locked="0"/>
    </xf>
    <xf numFmtId="169" fontId="20" fillId="0" borderId="11" xfId="0" applyNumberFormat="1" applyFont="1" applyFill="1" applyBorder="1" applyAlignment="1" applyProtection="1">
      <alignment horizontal="center" vertical="top" wrapText="1"/>
      <protection locked="0"/>
    </xf>
    <xf numFmtId="3" fontId="20" fillId="0" borderId="2" xfId="0" applyNumberFormat="1" applyFont="1" applyFill="1" applyBorder="1" applyAlignment="1" applyProtection="1">
      <alignment horizontal="center" vertical="top" wrapText="1"/>
      <protection locked="0"/>
    </xf>
    <xf numFmtId="3" fontId="20" fillId="0" borderId="11" xfId="0" applyNumberFormat="1" applyFont="1" applyFill="1" applyBorder="1" applyAlignment="1" applyProtection="1">
      <alignment horizontal="center" vertical="top" wrapText="1"/>
      <protection locked="0"/>
    </xf>
    <xf numFmtId="169" fontId="20" fillId="0" borderId="2" xfId="2" applyNumberFormat="1" applyFont="1" applyFill="1" applyBorder="1" applyAlignment="1" applyProtection="1">
      <alignment horizontal="center" vertical="top" wrapText="1"/>
      <protection locked="0"/>
    </xf>
    <xf numFmtId="169" fontId="20" fillId="0" borderId="11" xfId="2" applyNumberFormat="1" applyFont="1" applyFill="1" applyBorder="1" applyAlignment="1" applyProtection="1">
      <alignment horizontal="center" vertical="top" wrapText="1"/>
      <protection locked="0"/>
    </xf>
    <xf numFmtId="0" fontId="20" fillId="0" borderId="3" xfId="0" applyFont="1" applyFill="1" applyBorder="1" applyAlignment="1" applyProtection="1">
      <alignment horizontal="center" vertical="top" wrapText="1"/>
      <protection locked="0"/>
    </xf>
    <xf numFmtId="0" fontId="20" fillId="0" borderId="5" xfId="0" applyFont="1" applyFill="1" applyBorder="1" applyAlignment="1" applyProtection="1">
      <alignment horizontal="center" vertical="top" wrapText="1"/>
      <protection locked="0"/>
    </xf>
    <xf numFmtId="0" fontId="10" fillId="0" borderId="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4" fontId="9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2" xfId="1" applyNumberFormat="1" applyFont="1" applyFill="1" applyBorder="1" applyAlignment="1" applyProtection="1">
      <alignment horizontal="center" vertical="center" wrapText="1"/>
      <protection locked="0"/>
    </xf>
  </cellXfs>
  <cellStyles count="7">
    <cellStyle name="Обычный" xfId="0" builtinId="0"/>
    <cellStyle name="Обычный 10_12 Прибыли и убытки" xfId="4"/>
    <cellStyle name="Обычный 11" xfId="5"/>
    <cellStyle name="Обычный 2 26 2" xfId="6"/>
    <cellStyle name="Обычный_Исполнительный аппарат МРСК Центра и Приволжья" xfId="1"/>
    <cellStyle name="Стиль 1 2" xfId="3"/>
    <cellStyle name="Финансовый 2 2" xfId="2"/>
  </cellStyles>
  <dxfs count="0"/>
  <tableStyles count="0" defaultTableStyle="TableStyleMedium9" defaultPivotStyle="PivotStyleLight16"/>
  <colors>
    <mruColors>
      <color rgb="FF66FF33"/>
      <color rgb="FF00FF00"/>
      <color rgb="FFFF00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W41"/>
  <sheetViews>
    <sheetView tabSelected="1" workbookViewId="0">
      <pane ySplit="15" topLeftCell="A16" activePane="bottomLeft" state="frozen"/>
      <selection pane="bottomLeft" activeCell="A23" sqref="A23"/>
    </sheetView>
  </sheetViews>
  <sheetFormatPr defaultRowHeight="15" x14ac:dyDescent="0.25"/>
  <cols>
    <col min="1" max="1" width="5.85546875" style="9" customWidth="1"/>
    <col min="2" max="2" width="7.5703125" style="12" customWidth="1"/>
    <col min="3" max="3" width="11.28515625" style="9" customWidth="1"/>
    <col min="4" max="4" width="7.7109375" style="74" customWidth="1"/>
    <col min="5" max="5" width="9.140625" style="9" customWidth="1"/>
    <col min="6" max="6" width="4.7109375" style="9" customWidth="1"/>
    <col min="7" max="7" width="45.28515625" style="10" customWidth="1"/>
    <col min="8" max="8" width="9.42578125" style="10" customWidth="1"/>
    <col min="9" max="9" width="12.7109375" style="10" customWidth="1"/>
    <col min="10" max="10" width="9.5703125" style="9" customWidth="1"/>
    <col min="11" max="11" width="10.5703125" style="9" customWidth="1"/>
    <col min="12" max="12" width="9.5703125" style="9" customWidth="1"/>
    <col min="13" max="13" width="15.42578125" style="90" customWidth="1"/>
    <col min="14" max="14" width="23.140625" style="9" customWidth="1"/>
    <col min="15" max="15" width="14.85546875" style="9" customWidth="1"/>
    <col min="16" max="16" width="18.140625" style="9" customWidth="1"/>
    <col min="17" max="17" width="13.85546875" style="99" customWidth="1"/>
    <col min="18" max="18" width="13.5703125" style="99" customWidth="1"/>
    <col min="19" max="19" width="17.7109375" style="73" customWidth="1"/>
    <col min="20" max="20" width="13.28515625" style="9" customWidth="1"/>
    <col min="21" max="21" width="16.28515625" style="9" customWidth="1"/>
    <col min="22" max="22" width="12.85546875" style="9" customWidth="1"/>
    <col min="23" max="23" width="11.42578125" style="9" customWidth="1"/>
    <col min="24" max="24" width="16.28515625" style="9" customWidth="1"/>
    <col min="25" max="25" width="13.42578125" style="9" customWidth="1"/>
    <col min="26" max="26" width="12" style="9" customWidth="1"/>
    <col min="27" max="27" width="11.28515625" style="9" customWidth="1"/>
    <col min="28" max="28" width="43" style="10" customWidth="1"/>
    <col min="29" max="29" width="20.85546875" style="9" customWidth="1"/>
    <col min="30" max="30" width="7.42578125" style="8" customWidth="1"/>
    <col min="31" max="31" width="7.85546875" style="9" customWidth="1"/>
    <col min="32" max="32" width="7.28515625" style="9" customWidth="1"/>
    <col min="33" max="33" width="12.85546875" style="9" customWidth="1"/>
    <col min="34" max="34" width="12.5703125" style="9" customWidth="1"/>
    <col min="35" max="35" width="11.85546875" style="9" customWidth="1"/>
    <col min="36" max="36" width="12.140625" style="9" customWidth="1"/>
    <col min="37" max="37" width="10.140625" style="9" customWidth="1"/>
    <col min="38" max="38" width="11.5703125" style="9" customWidth="1"/>
    <col min="39" max="48" width="12.140625" style="9" customWidth="1"/>
    <col min="49" max="49" width="56.85546875" style="88" customWidth="1"/>
    <col min="50" max="16384" width="9.140625" style="9"/>
  </cols>
  <sheetData>
    <row r="2" spans="1:49" s="53" customFormat="1" ht="18" customHeight="1" x14ac:dyDescent="0.35">
      <c r="A2" s="102" t="s">
        <v>89</v>
      </c>
      <c r="B2" s="91"/>
      <c r="C2" s="49"/>
      <c r="D2" s="75"/>
      <c r="E2" s="49"/>
      <c r="F2" s="49"/>
      <c r="G2" s="50"/>
      <c r="H2" s="3" t="s">
        <v>130</v>
      </c>
      <c r="I2" s="50"/>
      <c r="J2" s="49"/>
      <c r="K2" s="49"/>
      <c r="L2" s="49"/>
      <c r="M2" s="89"/>
      <c r="N2" s="49"/>
      <c r="O2" s="49"/>
      <c r="P2" s="49"/>
      <c r="Q2" s="93"/>
      <c r="R2" s="93"/>
      <c r="S2" s="70"/>
      <c r="T2" s="49"/>
      <c r="U2" s="49"/>
      <c r="V2" s="49"/>
      <c r="W2" s="49"/>
      <c r="X2" s="49"/>
      <c r="Y2" s="49"/>
      <c r="Z2" s="49"/>
      <c r="AA2" s="49"/>
      <c r="AB2" s="52"/>
      <c r="AC2" s="49"/>
      <c r="AD2" s="51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85"/>
    </row>
    <row r="3" spans="1:49" ht="11.25" hidden="1" customHeight="1" x14ac:dyDescent="0.25">
      <c r="A3" s="180" t="s">
        <v>0</v>
      </c>
      <c r="B3" s="180"/>
      <c r="C3" s="180"/>
      <c r="D3" s="180" t="s">
        <v>65</v>
      </c>
      <c r="E3" s="180"/>
      <c r="F3" s="180"/>
      <c r="G3" s="180"/>
      <c r="H3" s="36"/>
      <c r="I3" s="36"/>
      <c r="J3" s="1"/>
      <c r="K3" s="1"/>
      <c r="L3" s="1"/>
      <c r="M3" s="36"/>
      <c r="N3" s="2"/>
      <c r="O3" s="2"/>
      <c r="P3" s="2"/>
      <c r="Q3" s="94"/>
      <c r="R3" s="94"/>
      <c r="S3" s="71"/>
      <c r="T3" s="1"/>
      <c r="U3" s="1"/>
      <c r="V3" s="1"/>
      <c r="W3" s="1"/>
      <c r="X3" s="2"/>
      <c r="Y3" s="2"/>
      <c r="Z3" s="2"/>
      <c r="AA3" s="2"/>
      <c r="AB3" s="2"/>
      <c r="AC3" s="2"/>
      <c r="AD3" s="1"/>
      <c r="AE3" s="1"/>
      <c r="AF3" s="1"/>
      <c r="AG3" s="1"/>
      <c r="AH3" s="2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86"/>
    </row>
    <row r="4" spans="1:49" ht="11.25" hidden="1" customHeight="1" x14ac:dyDescent="0.25">
      <c r="A4" s="180" t="s">
        <v>1</v>
      </c>
      <c r="B4" s="180"/>
      <c r="C4" s="180"/>
      <c r="D4" s="180" t="s">
        <v>2</v>
      </c>
      <c r="E4" s="180"/>
      <c r="F4" s="180"/>
      <c r="G4" s="180"/>
      <c r="H4" s="36"/>
      <c r="I4" s="36"/>
      <c r="J4" s="1"/>
      <c r="K4" s="1"/>
      <c r="L4" s="1"/>
      <c r="M4" s="36"/>
      <c r="N4" s="2"/>
      <c r="O4" s="2"/>
      <c r="P4" s="2"/>
      <c r="Q4" s="94"/>
      <c r="R4" s="94"/>
      <c r="S4" s="71"/>
      <c r="T4" s="1"/>
      <c r="U4" s="1"/>
      <c r="V4" s="1"/>
      <c r="W4" s="1"/>
      <c r="X4" s="2"/>
      <c r="Y4" s="2"/>
      <c r="Z4" s="2"/>
      <c r="AA4" s="2"/>
      <c r="AB4" s="2"/>
      <c r="AC4" s="2"/>
      <c r="AD4" s="1"/>
      <c r="AE4" s="1"/>
      <c r="AF4" s="1"/>
      <c r="AG4" s="1"/>
      <c r="AH4" s="2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86"/>
    </row>
    <row r="5" spans="1:49" ht="11.25" hidden="1" customHeight="1" x14ac:dyDescent="0.25">
      <c r="A5" s="180" t="s">
        <v>3</v>
      </c>
      <c r="B5" s="180"/>
      <c r="C5" s="180"/>
      <c r="D5" s="180" t="s">
        <v>4</v>
      </c>
      <c r="E5" s="180"/>
      <c r="F5" s="180"/>
      <c r="G5" s="180"/>
      <c r="H5" s="36"/>
      <c r="I5" s="36"/>
      <c r="J5" s="1"/>
      <c r="K5" s="1"/>
      <c r="L5" s="1"/>
      <c r="M5" s="36"/>
      <c r="N5" s="2"/>
      <c r="O5" s="2"/>
      <c r="P5" s="2"/>
      <c r="Q5" s="94"/>
      <c r="R5" s="94"/>
      <c r="S5" s="71"/>
      <c r="T5" s="1"/>
      <c r="U5" s="1"/>
      <c r="V5" s="1"/>
      <c r="W5" s="1"/>
      <c r="X5" s="2"/>
      <c r="Y5" s="2"/>
      <c r="Z5" s="2"/>
      <c r="AA5" s="2"/>
      <c r="AB5" s="2"/>
      <c r="AC5" s="2"/>
      <c r="AD5" s="1"/>
      <c r="AE5" s="1"/>
      <c r="AF5" s="1"/>
      <c r="AG5" s="1"/>
      <c r="AH5" s="2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86"/>
    </row>
    <row r="6" spans="1:49" ht="11.25" hidden="1" customHeight="1" x14ac:dyDescent="0.25">
      <c r="A6" s="180" t="s">
        <v>5</v>
      </c>
      <c r="B6" s="180"/>
      <c r="C6" s="180"/>
      <c r="D6" s="180" t="s">
        <v>66</v>
      </c>
      <c r="E6" s="180"/>
      <c r="F6" s="180"/>
      <c r="G6" s="180"/>
      <c r="H6" s="36"/>
      <c r="I6" s="36"/>
      <c r="J6" s="1"/>
      <c r="K6" s="1"/>
      <c r="L6" s="1"/>
      <c r="M6" s="36"/>
      <c r="N6" s="2"/>
      <c r="O6" s="2"/>
      <c r="P6" s="2"/>
      <c r="Q6" s="94"/>
      <c r="R6" s="94"/>
      <c r="S6" s="71"/>
      <c r="T6" s="1"/>
      <c r="U6" s="1"/>
      <c r="V6" s="1"/>
      <c r="W6" s="1"/>
      <c r="X6" s="2"/>
      <c r="Y6" s="2"/>
      <c r="Z6" s="2"/>
      <c r="AA6" s="2"/>
      <c r="AB6" s="2"/>
      <c r="AC6" s="2"/>
      <c r="AD6" s="1"/>
      <c r="AE6" s="1"/>
      <c r="AF6" s="1"/>
      <c r="AG6" s="1"/>
      <c r="AH6" s="2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86"/>
    </row>
    <row r="7" spans="1:49" ht="11.25" hidden="1" customHeight="1" x14ac:dyDescent="0.25">
      <c r="A7" s="180" t="s">
        <v>6</v>
      </c>
      <c r="B7" s="180"/>
      <c r="C7" s="180"/>
      <c r="D7" s="181">
        <v>2124021783</v>
      </c>
      <c r="E7" s="181"/>
      <c r="F7" s="181"/>
      <c r="G7" s="181"/>
      <c r="H7" s="39"/>
      <c r="I7" s="39"/>
      <c r="J7" s="1"/>
      <c r="K7" s="1"/>
      <c r="L7" s="1"/>
      <c r="M7" s="36"/>
      <c r="N7" s="2"/>
      <c r="O7" s="2"/>
      <c r="P7" s="2"/>
      <c r="Q7" s="94"/>
      <c r="R7" s="94"/>
      <c r="S7" s="71"/>
      <c r="T7" s="1"/>
      <c r="U7" s="1"/>
      <c r="V7" s="1"/>
      <c r="W7" s="1"/>
      <c r="X7" s="2"/>
      <c r="Y7" s="2"/>
      <c r="Z7" s="2"/>
      <c r="AA7" s="2"/>
      <c r="AB7" s="2"/>
      <c r="AC7" s="2"/>
      <c r="AD7" s="1"/>
      <c r="AE7" s="1"/>
      <c r="AF7" s="1"/>
      <c r="AG7" s="1"/>
      <c r="AH7" s="2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86"/>
    </row>
    <row r="8" spans="1:49" ht="11.25" hidden="1" customHeight="1" x14ac:dyDescent="0.25">
      <c r="A8" s="180" t="s">
        <v>7</v>
      </c>
      <c r="B8" s="180"/>
      <c r="C8" s="180"/>
      <c r="D8" s="180">
        <v>212401001</v>
      </c>
      <c r="E8" s="180"/>
      <c r="F8" s="180"/>
      <c r="G8" s="180"/>
      <c r="H8" s="36"/>
      <c r="I8" s="36"/>
      <c r="J8" s="1"/>
      <c r="K8" s="1"/>
      <c r="L8" s="1"/>
      <c r="M8" s="36"/>
      <c r="N8" s="2"/>
      <c r="O8" s="2"/>
      <c r="P8" s="2"/>
      <c r="Q8" s="94"/>
      <c r="R8" s="94"/>
      <c r="S8" s="71"/>
      <c r="T8" s="1"/>
      <c r="U8" s="1"/>
      <c r="V8" s="1"/>
      <c r="W8" s="1"/>
      <c r="X8" s="2"/>
      <c r="Y8" s="2"/>
      <c r="Z8" s="2"/>
      <c r="AA8" s="2"/>
      <c r="AB8" s="2"/>
      <c r="AC8" s="2"/>
      <c r="AD8" s="1"/>
      <c r="AE8" s="1"/>
      <c r="AF8" s="1"/>
      <c r="AG8" s="1"/>
      <c r="AH8" s="2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86"/>
    </row>
    <row r="9" spans="1:49" ht="11.25" hidden="1" customHeight="1" x14ac:dyDescent="0.25">
      <c r="A9" s="180" t="s">
        <v>8</v>
      </c>
      <c r="B9" s="180"/>
      <c r="C9" s="180"/>
      <c r="D9" s="184">
        <v>97410000000</v>
      </c>
      <c r="E9" s="184"/>
      <c r="F9" s="184"/>
      <c r="G9" s="184"/>
      <c r="H9" s="37"/>
      <c r="I9" s="37"/>
      <c r="J9" s="1"/>
      <c r="K9" s="1"/>
      <c r="L9" s="1"/>
      <c r="M9" s="36"/>
      <c r="N9" s="2"/>
      <c r="O9" s="2"/>
      <c r="P9" s="2"/>
      <c r="Q9" s="94"/>
      <c r="R9" s="94"/>
      <c r="S9" s="71"/>
      <c r="T9" s="1"/>
      <c r="U9" s="1"/>
      <c r="V9" s="1"/>
      <c r="W9" s="1"/>
      <c r="X9" s="2"/>
      <c r="Y9" s="2"/>
      <c r="Z9" s="2"/>
      <c r="AA9" s="2"/>
      <c r="AB9" s="2"/>
      <c r="AC9" s="2"/>
      <c r="AD9" s="1"/>
      <c r="AE9" s="1"/>
      <c r="AF9" s="1"/>
      <c r="AG9" s="1"/>
      <c r="AH9" s="2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86"/>
    </row>
    <row r="10" spans="1:49" ht="15" customHeight="1" x14ac:dyDescent="0.35">
      <c r="B10" s="92"/>
      <c r="C10" s="3"/>
      <c r="D10" s="76"/>
      <c r="E10" s="3"/>
      <c r="F10" s="3"/>
      <c r="G10" s="7"/>
      <c r="H10" s="7"/>
      <c r="I10" s="7"/>
      <c r="J10" s="4"/>
      <c r="K10" s="4"/>
      <c r="L10" s="4"/>
      <c r="M10" s="3"/>
      <c r="N10" s="5"/>
      <c r="O10" s="5"/>
      <c r="P10" s="5"/>
      <c r="Q10" s="95"/>
      <c r="R10" s="95"/>
      <c r="S10" s="72"/>
      <c r="T10" s="4"/>
      <c r="U10" s="4"/>
      <c r="V10" s="4"/>
      <c r="W10" s="4"/>
      <c r="X10" s="5"/>
      <c r="Y10" s="5"/>
      <c r="Z10" s="5"/>
      <c r="AA10" s="5"/>
      <c r="AB10" s="5"/>
      <c r="AC10" s="5"/>
      <c r="AD10" s="4"/>
      <c r="AE10" s="4"/>
      <c r="AF10" s="4"/>
      <c r="AG10" s="4"/>
      <c r="AH10" s="5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87"/>
    </row>
    <row r="11" spans="1:49" ht="8.25" customHeight="1" x14ac:dyDescent="0.35">
      <c r="A11" s="3"/>
      <c r="B11" s="92"/>
      <c r="C11" s="3"/>
      <c r="D11" s="76"/>
      <c r="E11" s="3"/>
      <c r="F11" s="3"/>
      <c r="G11" s="7"/>
      <c r="H11" s="7"/>
      <c r="I11" s="7"/>
      <c r="J11" s="4"/>
      <c r="K11" s="4"/>
      <c r="L11" s="4"/>
      <c r="M11" s="3"/>
      <c r="N11" s="5"/>
      <c r="O11" s="5"/>
      <c r="P11" s="5"/>
      <c r="Q11" s="95"/>
      <c r="R11" s="95"/>
      <c r="S11" s="72"/>
      <c r="T11" s="4"/>
      <c r="U11" s="4"/>
      <c r="V11" s="4"/>
      <c r="W11" s="4"/>
      <c r="X11" s="5"/>
      <c r="Y11" s="5"/>
      <c r="Z11" s="5"/>
      <c r="AA11" s="5"/>
      <c r="AB11" s="5"/>
      <c r="AC11" s="5"/>
      <c r="AD11" s="4"/>
      <c r="AE11" s="4"/>
      <c r="AF11" s="4"/>
      <c r="AG11" s="4"/>
      <c r="AH11" s="5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87"/>
    </row>
    <row r="12" spans="1:49" ht="25.5" customHeight="1" x14ac:dyDescent="0.25">
      <c r="A12" s="174" t="s">
        <v>9</v>
      </c>
      <c r="B12" s="165" t="s">
        <v>10</v>
      </c>
      <c r="C12" s="168" t="s">
        <v>11</v>
      </c>
      <c r="D12" s="169"/>
      <c r="E12" s="165" t="s">
        <v>14</v>
      </c>
      <c r="F12" s="165" t="s">
        <v>12</v>
      </c>
      <c r="G12" s="174" t="s">
        <v>13</v>
      </c>
      <c r="H12" s="165" t="s">
        <v>52</v>
      </c>
      <c r="I12" s="165" t="s">
        <v>53</v>
      </c>
      <c r="J12" s="165" t="s">
        <v>55</v>
      </c>
      <c r="K12" s="165" t="s">
        <v>71</v>
      </c>
      <c r="L12" s="165" t="s">
        <v>72</v>
      </c>
      <c r="M12" s="174" t="s">
        <v>15</v>
      </c>
      <c r="N12" s="174" t="s">
        <v>16</v>
      </c>
      <c r="O12" s="165" t="s">
        <v>73</v>
      </c>
      <c r="P12" s="165" t="s">
        <v>73</v>
      </c>
      <c r="Q12" s="175" t="s">
        <v>56</v>
      </c>
      <c r="R12" s="171" t="s">
        <v>57</v>
      </c>
      <c r="S12" s="174" t="s">
        <v>17</v>
      </c>
      <c r="T12" s="168" t="s">
        <v>18</v>
      </c>
      <c r="U12" s="169"/>
      <c r="V12" s="169"/>
      <c r="W12" s="170"/>
      <c r="X12" s="168" t="s">
        <v>19</v>
      </c>
      <c r="Y12" s="169"/>
      <c r="Z12" s="169"/>
      <c r="AA12" s="170"/>
      <c r="AB12" s="174" t="s">
        <v>20</v>
      </c>
      <c r="AC12" s="174"/>
      <c r="AD12" s="185"/>
      <c r="AE12" s="174"/>
      <c r="AF12" s="174"/>
      <c r="AG12" s="174"/>
      <c r="AH12" s="174"/>
      <c r="AI12" s="174"/>
      <c r="AJ12" s="174"/>
      <c r="AK12" s="174"/>
      <c r="AL12" s="174" t="s">
        <v>21</v>
      </c>
      <c r="AM12" s="174" t="s">
        <v>22</v>
      </c>
      <c r="AN12" s="186" t="s">
        <v>74</v>
      </c>
      <c r="AO12" s="187"/>
      <c r="AP12" s="187"/>
      <c r="AQ12" s="187"/>
      <c r="AR12" s="187"/>
      <c r="AS12" s="187"/>
      <c r="AT12" s="187"/>
      <c r="AU12" s="187"/>
      <c r="AV12" s="188"/>
      <c r="AW12" s="165" t="s">
        <v>23</v>
      </c>
    </row>
    <row r="13" spans="1:49" ht="21.75" customHeight="1" x14ac:dyDescent="0.25">
      <c r="A13" s="174"/>
      <c r="B13" s="166"/>
      <c r="C13" s="174" t="s">
        <v>24</v>
      </c>
      <c r="D13" s="174" t="s">
        <v>25</v>
      </c>
      <c r="E13" s="166"/>
      <c r="F13" s="166"/>
      <c r="G13" s="174"/>
      <c r="H13" s="166"/>
      <c r="I13" s="166"/>
      <c r="J13" s="166"/>
      <c r="K13" s="166"/>
      <c r="L13" s="166"/>
      <c r="M13" s="174"/>
      <c r="N13" s="174"/>
      <c r="O13" s="166"/>
      <c r="P13" s="166"/>
      <c r="Q13" s="176"/>
      <c r="R13" s="172"/>
      <c r="S13" s="174"/>
      <c r="T13" s="174" t="s">
        <v>26</v>
      </c>
      <c r="U13" s="174" t="s">
        <v>27</v>
      </c>
      <c r="V13" s="178" t="s">
        <v>58</v>
      </c>
      <c r="W13" s="178" t="s">
        <v>59</v>
      </c>
      <c r="X13" s="174" t="s">
        <v>60</v>
      </c>
      <c r="Y13" s="174" t="s">
        <v>28</v>
      </c>
      <c r="Z13" s="165" t="s">
        <v>6</v>
      </c>
      <c r="AA13" s="197" t="s">
        <v>7</v>
      </c>
      <c r="AB13" s="174" t="s">
        <v>29</v>
      </c>
      <c r="AC13" s="174" t="s">
        <v>30</v>
      </c>
      <c r="AD13" s="185" t="s">
        <v>31</v>
      </c>
      <c r="AE13" s="174"/>
      <c r="AF13" s="174" t="s">
        <v>32</v>
      </c>
      <c r="AG13" s="174" t="s">
        <v>33</v>
      </c>
      <c r="AH13" s="174"/>
      <c r="AI13" s="199" t="s">
        <v>61</v>
      </c>
      <c r="AJ13" s="174" t="s">
        <v>63</v>
      </c>
      <c r="AK13" s="182" t="s">
        <v>62</v>
      </c>
      <c r="AL13" s="174"/>
      <c r="AM13" s="174"/>
      <c r="AN13" s="189" t="s">
        <v>75</v>
      </c>
      <c r="AO13" s="189" t="s">
        <v>76</v>
      </c>
      <c r="AP13" s="189" t="s">
        <v>77</v>
      </c>
      <c r="AQ13" s="191" t="s">
        <v>78</v>
      </c>
      <c r="AR13" s="191" t="s">
        <v>79</v>
      </c>
      <c r="AS13" s="193" t="s">
        <v>80</v>
      </c>
      <c r="AT13" s="195" t="s">
        <v>81</v>
      </c>
      <c r="AU13" s="196"/>
      <c r="AV13" s="189" t="s">
        <v>82</v>
      </c>
      <c r="AW13" s="166"/>
    </row>
    <row r="14" spans="1:49" ht="106.5" customHeight="1" x14ac:dyDescent="0.25">
      <c r="A14" s="165"/>
      <c r="B14" s="166"/>
      <c r="C14" s="165"/>
      <c r="D14" s="165"/>
      <c r="E14" s="167"/>
      <c r="F14" s="167"/>
      <c r="G14" s="165"/>
      <c r="H14" s="167"/>
      <c r="I14" s="167"/>
      <c r="J14" s="167"/>
      <c r="K14" s="167"/>
      <c r="L14" s="167"/>
      <c r="M14" s="165"/>
      <c r="N14" s="165"/>
      <c r="O14" s="167"/>
      <c r="P14" s="167"/>
      <c r="Q14" s="177"/>
      <c r="R14" s="173"/>
      <c r="S14" s="165"/>
      <c r="T14" s="165"/>
      <c r="U14" s="165"/>
      <c r="V14" s="179"/>
      <c r="W14" s="179"/>
      <c r="X14" s="165"/>
      <c r="Y14" s="165"/>
      <c r="Z14" s="167"/>
      <c r="AA14" s="198"/>
      <c r="AB14" s="165"/>
      <c r="AC14" s="165"/>
      <c r="AD14" s="38" t="s">
        <v>34</v>
      </c>
      <c r="AE14" s="35" t="s">
        <v>35</v>
      </c>
      <c r="AF14" s="165"/>
      <c r="AG14" s="35" t="s">
        <v>36</v>
      </c>
      <c r="AH14" s="35" t="s">
        <v>35</v>
      </c>
      <c r="AI14" s="200"/>
      <c r="AJ14" s="165"/>
      <c r="AK14" s="183"/>
      <c r="AL14" s="165"/>
      <c r="AM14" s="165"/>
      <c r="AN14" s="190"/>
      <c r="AO14" s="190"/>
      <c r="AP14" s="190"/>
      <c r="AQ14" s="192"/>
      <c r="AR14" s="192"/>
      <c r="AS14" s="194"/>
      <c r="AT14" s="101" t="s">
        <v>83</v>
      </c>
      <c r="AU14" s="101" t="s">
        <v>84</v>
      </c>
      <c r="AV14" s="190"/>
      <c r="AW14" s="167"/>
    </row>
    <row r="15" spans="1:49" s="12" customFormat="1" x14ac:dyDescent="0.25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  <c r="J15" s="6">
        <v>10</v>
      </c>
      <c r="K15" s="6">
        <v>11</v>
      </c>
      <c r="L15" s="6">
        <v>12</v>
      </c>
      <c r="M15" s="6">
        <v>13</v>
      </c>
      <c r="N15" s="6">
        <v>14</v>
      </c>
      <c r="O15" s="6">
        <v>15</v>
      </c>
      <c r="P15" s="6">
        <v>16</v>
      </c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  <c r="X15" s="6">
        <v>24</v>
      </c>
      <c r="Y15" s="6">
        <v>25</v>
      </c>
      <c r="Z15" s="6">
        <v>26</v>
      </c>
      <c r="AA15" s="6">
        <v>27</v>
      </c>
      <c r="AB15" s="6">
        <v>28</v>
      </c>
      <c r="AC15" s="6">
        <v>29</v>
      </c>
      <c r="AD15" s="6">
        <v>30</v>
      </c>
      <c r="AE15" s="6">
        <v>31</v>
      </c>
      <c r="AF15" s="6">
        <v>32</v>
      </c>
      <c r="AG15" s="6">
        <v>33</v>
      </c>
      <c r="AH15" s="6">
        <v>34</v>
      </c>
      <c r="AI15" s="6">
        <v>35</v>
      </c>
      <c r="AJ15" s="6">
        <v>36</v>
      </c>
      <c r="AK15" s="6">
        <v>37</v>
      </c>
      <c r="AL15" s="6">
        <v>38</v>
      </c>
      <c r="AM15" s="6">
        <v>39</v>
      </c>
      <c r="AN15" s="6">
        <v>40</v>
      </c>
      <c r="AO15" s="6">
        <v>41</v>
      </c>
      <c r="AP15" s="6">
        <v>42</v>
      </c>
      <c r="AQ15" s="6">
        <v>43</v>
      </c>
      <c r="AR15" s="6">
        <v>44</v>
      </c>
      <c r="AS15" s="6">
        <v>45</v>
      </c>
      <c r="AT15" s="6">
        <v>46</v>
      </c>
      <c r="AU15" s="6">
        <v>47</v>
      </c>
      <c r="AV15" s="6">
        <v>48</v>
      </c>
      <c r="AW15" s="6">
        <v>49</v>
      </c>
    </row>
    <row r="16" spans="1:49" s="15" customFormat="1" ht="15" customHeight="1" x14ac:dyDescent="0.25">
      <c r="A16" s="13" t="s">
        <v>37</v>
      </c>
      <c r="B16" s="77"/>
      <c r="C16" s="13"/>
      <c r="D16" s="77"/>
      <c r="E16" s="13"/>
      <c r="F16" s="13"/>
      <c r="G16" s="14"/>
      <c r="H16" s="14"/>
      <c r="I16" s="14"/>
      <c r="J16" s="13"/>
      <c r="K16" s="13"/>
      <c r="L16" s="13"/>
      <c r="M16" s="13"/>
      <c r="N16" s="13"/>
      <c r="O16" s="13"/>
      <c r="P16" s="13"/>
      <c r="Q16" s="96"/>
      <c r="R16" s="96"/>
      <c r="S16" s="63"/>
      <c r="T16" s="13"/>
      <c r="U16" s="13"/>
      <c r="V16" s="13"/>
      <c r="W16" s="13"/>
      <c r="X16" s="13"/>
      <c r="Y16" s="13"/>
      <c r="Z16" s="13"/>
      <c r="AA16" s="13"/>
      <c r="AB16" s="14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58"/>
    </row>
    <row r="17" spans="1:49" s="15" customFormat="1" ht="15" customHeight="1" x14ac:dyDescent="0.25">
      <c r="A17" s="16" t="s">
        <v>38</v>
      </c>
      <c r="B17" s="78"/>
      <c r="C17" s="16"/>
      <c r="D17" s="78"/>
      <c r="E17" s="16"/>
      <c r="F17" s="16"/>
      <c r="G17" s="17"/>
      <c r="H17" s="17"/>
      <c r="I17" s="17"/>
      <c r="J17" s="16"/>
      <c r="K17" s="16"/>
      <c r="L17" s="16"/>
      <c r="M17" s="16"/>
      <c r="N17" s="16"/>
      <c r="O17" s="16"/>
      <c r="P17" s="16"/>
      <c r="Q17" s="97"/>
      <c r="R17" s="97"/>
      <c r="S17" s="64"/>
      <c r="T17" s="16"/>
      <c r="U17" s="16"/>
      <c r="V17" s="16"/>
      <c r="W17" s="16"/>
      <c r="X17" s="16"/>
      <c r="Y17" s="16"/>
      <c r="Z17" s="16"/>
      <c r="AA17" s="16"/>
      <c r="AB17" s="17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59"/>
    </row>
    <row r="18" spans="1:49" s="15" customFormat="1" ht="16.5" customHeight="1" x14ac:dyDescent="0.25">
      <c r="A18" s="40" t="s">
        <v>39</v>
      </c>
      <c r="B18" s="79"/>
      <c r="C18" s="41"/>
      <c r="D18" s="79"/>
      <c r="E18" s="41"/>
      <c r="F18" s="41"/>
      <c r="G18" s="42"/>
      <c r="H18" s="42"/>
      <c r="I18" s="42"/>
      <c r="J18" s="41"/>
      <c r="K18" s="41"/>
      <c r="L18" s="41"/>
      <c r="M18" s="41"/>
      <c r="N18" s="43"/>
      <c r="O18" s="43"/>
      <c r="P18" s="43"/>
      <c r="Q18" s="104"/>
      <c r="R18" s="104"/>
      <c r="S18" s="65"/>
      <c r="T18" s="44"/>
      <c r="U18" s="44"/>
      <c r="V18" s="44"/>
      <c r="W18" s="44"/>
      <c r="X18" s="44"/>
      <c r="Y18" s="44"/>
      <c r="Z18" s="44"/>
      <c r="AA18" s="44"/>
      <c r="AB18" s="5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60"/>
    </row>
    <row r="19" spans="1:49" s="15" customFormat="1" ht="12.75" x14ac:dyDescent="0.25">
      <c r="A19" s="22" t="s">
        <v>44</v>
      </c>
      <c r="B19" s="80"/>
      <c r="C19" s="23"/>
      <c r="D19" s="80"/>
      <c r="E19" s="23"/>
      <c r="F19" s="23"/>
      <c r="G19" s="24"/>
      <c r="H19" s="25"/>
      <c r="I19" s="25"/>
      <c r="J19" s="23"/>
      <c r="K19" s="23"/>
      <c r="L19" s="23"/>
      <c r="M19" s="23"/>
      <c r="N19" s="23"/>
      <c r="O19" s="23"/>
      <c r="P19" s="23"/>
      <c r="Q19" s="105">
        <f>Q20+Q26</f>
        <v>1320.57284</v>
      </c>
      <c r="R19" s="105">
        <f>R20+R26</f>
        <v>1584.6873999999998</v>
      </c>
      <c r="S19" s="66"/>
      <c r="T19" s="23"/>
      <c r="U19" s="23"/>
      <c r="V19" s="23"/>
      <c r="W19" s="23"/>
      <c r="X19" s="23"/>
      <c r="Y19" s="23"/>
      <c r="Z19" s="23"/>
      <c r="AA19" s="23"/>
      <c r="AB19" s="24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56"/>
    </row>
    <row r="20" spans="1:49" s="15" customFormat="1" ht="12.75" x14ac:dyDescent="0.25">
      <c r="A20" s="22" t="s">
        <v>70</v>
      </c>
      <c r="B20" s="80"/>
      <c r="C20" s="23"/>
      <c r="D20" s="80"/>
      <c r="E20" s="23"/>
      <c r="F20" s="23"/>
      <c r="G20" s="24"/>
      <c r="H20" s="25"/>
      <c r="I20" s="25"/>
      <c r="J20" s="23"/>
      <c r="K20" s="23"/>
      <c r="L20" s="23"/>
      <c r="M20" s="23"/>
      <c r="N20" s="23"/>
      <c r="O20" s="23"/>
      <c r="P20" s="23"/>
      <c r="Q20" s="105">
        <f>SUM(Q21:Q25)</f>
        <v>590.32667000000004</v>
      </c>
      <c r="R20" s="105">
        <f>SUM(R21:R25)</f>
        <v>708.39199999999994</v>
      </c>
      <c r="S20" s="66"/>
      <c r="T20" s="23"/>
      <c r="U20" s="23"/>
      <c r="V20" s="23"/>
      <c r="W20" s="23"/>
      <c r="X20" s="23"/>
      <c r="Y20" s="23"/>
      <c r="Z20" s="23"/>
      <c r="AA20" s="23"/>
      <c r="AB20" s="24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56"/>
    </row>
    <row r="21" spans="1:49" s="15" customFormat="1" ht="89.25" x14ac:dyDescent="0.25">
      <c r="A21" s="18">
        <v>3</v>
      </c>
      <c r="B21" s="143">
        <v>1913</v>
      </c>
      <c r="C21" s="18" t="s">
        <v>54</v>
      </c>
      <c r="D21" s="34" t="s">
        <v>110</v>
      </c>
      <c r="E21" s="32" t="s">
        <v>111</v>
      </c>
      <c r="F21" s="34">
        <v>24</v>
      </c>
      <c r="G21" s="18" t="s">
        <v>112</v>
      </c>
      <c r="H21" s="131" t="s">
        <v>113</v>
      </c>
      <c r="I21" s="131" t="s">
        <v>114</v>
      </c>
      <c r="J21" s="34" t="s">
        <v>64</v>
      </c>
      <c r="K21" s="34"/>
      <c r="L21" s="34"/>
      <c r="M21" s="18" t="s">
        <v>47</v>
      </c>
      <c r="N21" s="18" t="s">
        <v>115</v>
      </c>
      <c r="O21" s="18"/>
      <c r="P21" s="18"/>
      <c r="Q21" s="98">
        <v>221.06666999999999</v>
      </c>
      <c r="R21" s="140">
        <v>265.27999999999997</v>
      </c>
      <c r="S21" s="69" t="s">
        <v>103</v>
      </c>
      <c r="T21" s="18" t="s">
        <v>54</v>
      </c>
      <c r="U21" s="18" t="s">
        <v>104</v>
      </c>
      <c r="V21" s="141">
        <v>43707</v>
      </c>
      <c r="W21" s="141">
        <v>43738</v>
      </c>
      <c r="X21" s="31" t="s">
        <v>43</v>
      </c>
      <c r="Y21" s="31" t="s">
        <v>43</v>
      </c>
      <c r="Z21" s="31" t="s">
        <v>43</v>
      </c>
      <c r="AA21" s="31" t="s">
        <v>43</v>
      </c>
      <c r="AB21" s="18" t="s">
        <v>112</v>
      </c>
      <c r="AC21" s="19" t="s">
        <v>40</v>
      </c>
      <c r="AD21" s="20">
        <v>796</v>
      </c>
      <c r="AE21" s="20" t="s">
        <v>41</v>
      </c>
      <c r="AF21" s="18">
        <v>1</v>
      </c>
      <c r="AG21" s="20">
        <v>97000000000</v>
      </c>
      <c r="AH21" s="18" t="s">
        <v>42</v>
      </c>
      <c r="AI21" s="141">
        <v>43758</v>
      </c>
      <c r="AJ21" s="141">
        <v>43758</v>
      </c>
      <c r="AK21" s="141">
        <v>43789</v>
      </c>
      <c r="AL21" s="18">
        <v>2019</v>
      </c>
      <c r="AM21" s="18" t="s">
        <v>43</v>
      </c>
      <c r="AN21" s="18"/>
      <c r="AO21" s="18"/>
      <c r="AP21" s="18"/>
      <c r="AQ21" s="18"/>
      <c r="AR21" s="18"/>
      <c r="AS21" s="18"/>
      <c r="AT21" s="18"/>
      <c r="AU21" s="18"/>
      <c r="AV21" s="18"/>
      <c r="AW21" s="18" t="s">
        <v>116</v>
      </c>
    </row>
    <row r="22" spans="1:49" s="15" customFormat="1" ht="63.75" x14ac:dyDescent="0.25">
      <c r="A22" s="18">
        <v>3</v>
      </c>
      <c r="B22" s="143">
        <v>1913</v>
      </c>
      <c r="C22" s="18" t="s">
        <v>54</v>
      </c>
      <c r="D22" s="34" t="s">
        <v>110</v>
      </c>
      <c r="E22" s="32" t="s">
        <v>111</v>
      </c>
      <c r="F22" s="34">
        <v>25</v>
      </c>
      <c r="G22" s="18" t="s">
        <v>117</v>
      </c>
      <c r="H22" s="142" t="s">
        <v>118</v>
      </c>
      <c r="I22" s="142" t="s">
        <v>118</v>
      </c>
      <c r="J22" s="34" t="s">
        <v>64</v>
      </c>
      <c r="K22" s="34"/>
      <c r="L22" s="34"/>
      <c r="M22" s="32" t="s">
        <v>47</v>
      </c>
      <c r="N22" s="18" t="s">
        <v>67</v>
      </c>
      <c r="O22" s="18"/>
      <c r="P22" s="18"/>
      <c r="Q22" s="98">
        <v>121.53</v>
      </c>
      <c r="R22" s="140">
        <v>145.83600000000001</v>
      </c>
      <c r="S22" s="69" t="s">
        <v>103</v>
      </c>
      <c r="T22" s="18" t="s">
        <v>54</v>
      </c>
      <c r="U22" s="18" t="s">
        <v>104</v>
      </c>
      <c r="V22" s="141">
        <v>43709</v>
      </c>
      <c r="W22" s="141">
        <v>43738</v>
      </c>
      <c r="X22" s="31" t="s">
        <v>43</v>
      </c>
      <c r="Y22" s="31" t="s">
        <v>43</v>
      </c>
      <c r="Z22" s="31" t="s">
        <v>43</v>
      </c>
      <c r="AA22" s="31" t="s">
        <v>43</v>
      </c>
      <c r="AB22" s="18" t="s">
        <v>117</v>
      </c>
      <c r="AC22" s="19" t="s">
        <v>40</v>
      </c>
      <c r="AD22" s="20">
        <v>797</v>
      </c>
      <c r="AE22" s="20" t="s">
        <v>41</v>
      </c>
      <c r="AF22" s="18">
        <v>1</v>
      </c>
      <c r="AG22" s="20">
        <v>97000000000</v>
      </c>
      <c r="AH22" s="18" t="s">
        <v>42</v>
      </c>
      <c r="AI22" s="141">
        <v>43758</v>
      </c>
      <c r="AJ22" s="141">
        <v>43758</v>
      </c>
      <c r="AK22" s="141">
        <v>43830</v>
      </c>
      <c r="AL22" s="18">
        <v>2019</v>
      </c>
      <c r="AM22" s="18" t="s">
        <v>43</v>
      </c>
      <c r="AN22" s="18"/>
      <c r="AO22" s="18"/>
      <c r="AP22" s="18"/>
      <c r="AQ22" s="18"/>
      <c r="AR22" s="18"/>
      <c r="AS22" s="18"/>
      <c r="AT22" s="18"/>
      <c r="AU22" s="18"/>
      <c r="AV22" s="18"/>
      <c r="AW22" s="31" t="s">
        <v>105</v>
      </c>
    </row>
    <row r="23" spans="1:49" s="15" customFormat="1" ht="38.25" x14ac:dyDescent="0.25">
      <c r="A23" s="32">
        <v>3</v>
      </c>
      <c r="B23" s="34">
        <v>1923</v>
      </c>
      <c r="C23" s="18" t="s">
        <v>54</v>
      </c>
      <c r="D23" s="34" t="s">
        <v>110</v>
      </c>
      <c r="E23" s="32" t="s">
        <v>111</v>
      </c>
      <c r="F23" s="34">
        <v>17</v>
      </c>
      <c r="G23" s="18" t="s">
        <v>119</v>
      </c>
      <c r="H23" s="142" t="s">
        <v>118</v>
      </c>
      <c r="I23" s="142" t="s">
        <v>118</v>
      </c>
      <c r="J23" s="34" t="s">
        <v>64</v>
      </c>
      <c r="K23" s="34"/>
      <c r="L23" s="34"/>
      <c r="M23" s="32" t="s">
        <v>47</v>
      </c>
      <c r="N23" s="18" t="s">
        <v>97</v>
      </c>
      <c r="O23" s="18"/>
      <c r="P23" s="18"/>
      <c r="Q23" s="140">
        <v>82.5</v>
      </c>
      <c r="R23" s="140">
        <v>99</v>
      </c>
      <c r="S23" s="133" t="s">
        <v>85</v>
      </c>
      <c r="T23" s="32" t="s">
        <v>54</v>
      </c>
      <c r="U23" s="32" t="s">
        <v>69</v>
      </c>
      <c r="V23" s="164">
        <v>43709</v>
      </c>
      <c r="W23" s="164">
        <v>43738</v>
      </c>
      <c r="X23" s="31" t="s">
        <v>43</v>
      </c>
      <c r="Y23" s="31" t="s">
        <v>43</v>
      </c>
      <c r="Z23" s="31" t="s">
        <v>43</v>
      </c>
      <c r="AA23" s="31" t="s">
        <v>43</v>
      </c>
      <c r="AB23" s="139" t="s">
        <v>119</v>
      </c>
      <c r="AC23" s="19" t="s">
        <v>40</v>
      </c>
      <c r="AD23" s="32">
        <v>796</v>
      </c>
      <c r="AE23" s="32" t="s">
        <v>41</v>
      </c>
      <c r="AF23" s="32">
        <v>1</v>
      </c>
      <c r="AG23" s="20">
        <v>97000000000</v>
      </c>
      <c r="AH23" s="31" t="s">
        <v>42</v>
      </c>
      <c r="AI23" s="141">
        <v>43758</v>
      </c>
      <c r="AJ23" s="141">
        <v>43758</v>
      </c>
      <c r="AK23" s="141">
        <v>43830</v>
      </c>
      <c r="AL23" s="18">
        <v>2019</v>
      </c>
      <c r="AM23" s="20" t="s">
        <v>43</v>
      </c>
      <c r="AN23" s="20"/>
      <c r="AO23" s="20"/>
      <c r="AP23" s="20"/>
      <c r="AQ23" s="20"/>
      <c r="AR23" s="20"/>
      <c r="AS23" s="20"/>
      <c r="AT23" s="20"/>
      <c r="AU23" s="20"/>
      <c r="AV23" s="20"/>
      <c r="AW23" s="18" t="s">
        <v>120</v>
      </c>
    </row>
    <row r="24" spans="1:49" s="15" customFormat="1" ht="38.25" x14ac:dyDescent="0.25">
      <c r="A24" s="32">
        <v>3</v>
      </c>
      <c r="B24" s="143">
        <v>1923</v>
      </c>
      <c r="C24" s="18" t="s">
        <v>54</v>
      </c>
      <c r="D24" s="34" t="s">
        <v>110</v>
      </c>
      <c r="E24" s="32" t="s">
        <v>111</v>
      </c>
      <c r="F24" s="34">
        <v>19</v>
      </c>
      <c r="G24" s="18" t="s">
        <v>121</v>
      </c>
      <c r="H24" s="142" t="s">
        <v>118</v>
      </c>
      <c r="I24" s="142" t="s">
        <v>118</v>
      </c>
      <c r="J24" s="34" t="s">
        <v>64</v>
      </c>
      <c r="K24" s="34"/>
      <c r="L24" s="34"/>
      <c r="M24" s="32" t="s">
        <v>47</v>
      </c>
      <c r="N24" s="18" t="s">
        <v>67</v>
      </c>
      <c r="O24" s="18"/>
      <c r="P24" s="18"/>
      <c r="Q24" s="98">
        <v>82.93</v>
      </c>
      <c r="R24" s="144">
        <v>99.516000000000005</v>
      </c>
      <c r="S24" s="133" t="s">
        <v>85</v>
      </c>
      <c r="T24" s="32" t="s">
        <v>54</v>
      </c>
      <c r="U24" s="32" t="s">
        <v>69</v>
      </c>
      <c r="V24" s="164">
        <v>43709</v>
      </c>
      <c r="W24" s="164">
        <v>43738</v>
      </c>
      <c r="X24" s="31" t="s">
        <v>43</v>
      </c>
      <c r="Y24" s="31" t="s">
        <v>43</v>
      </c>
      <c r="Z24" s="31" t="s">
        <v>43</v>
      </c>
      <c r="AA24" s="31" t="s">
        <v>43</v>
      </c>
      <c r="AB24" s="146" t="s">
        <v>121</v>
      </c>
      <c r="AC24" s="19" t="s">
        <v>40</v>
      </c>
      <c r="AD24" s="147">
        <v>796</v>
      </c>
      <c r="AE24" s="147" t="s">
        <v>41</v>
      </c>
      <c r="AF24" s="146">
        <v>1</v>
      </c>
      <c r="AG24" s="20">
        <v>97000000000</v>
      </c>
      <c r="AH24" s="18" t="s">
        <v>42</v>
      </c>
      <c r="AI24" s="141">
        <v>43758</v>
      </c>
      <c r="AJ24" s="141">
        <v>43758</v>
      </c>
      <c r="AK24" s="141">
        <v>43830</v>
      </c>
      <c r="AL24" s="18">
        <v>2019</v>
      </c>
      <c r="AM24" s="148" t="s">
        <v>43</v>
      </c>
      <c r="AN24" s="148"/>
      <c r="AO24" s="148"/>
      <c r="AP24" s="148"/>
      <c r="AQ24" s="148"/>
      <c r="AR24" s="148"/>
      <c r="AS24" s="148"/>
      <c r="AT24" s="148"/>
      <c r="AU24" s="148"/>
      <c r="AV24" s="148"/>
      <c r="AW24" s="146" t="s">
        <v>122</v>
      </c>
    </row>
    <row r="25" spans="1:49" s="15" customFormat="1" ht="63.75" x14ac:dyDescent="0.25">
      <c r="A25" s="32">
        <v>3</v>
      </c>
      <c r="B25" s="143">
        <v>1923</v>
      </c>
      <c r="C25" s="18" t="s">
        <v>54</v>
      </c>
      <c r="D25" s="34" t="s">
        <v>110</v>
      </c>
      <c r="E25" s="32" t="s">
        <v>111</v>
      </c>
      <c r="F25" s="34">
        <v>45</v>
      </c>
      <c r="G25" s="151" t="s">
        <v>123</v>
      </c>
      <c r="H25" s="142" t="s">
        <v>118</v>
      </c>
      <c r="I25" s="142" t="s">
        <v>118</v>
      </c>
      <c r="J25" s="33" t="s">
        <v>64</v>
      </c>
      <c r="K25" s="33"/>
      <c r="L25" s="33"/>
      <c r="M25" s="32" t="s">
        <v>47</v>
      </c>
      <c r="N25" s="151" t="s">
        <v>67</v>
      </c>
      <c r="O25" s="18"/>
      <c r="P25" s="18"/>
      <c r="Q25" s="98">
        <v>82.3</v>
      </c>
      <c r="R25" s="140">
        <v>98.76</v>
      </c>
      <c r="S25" s="133" t="s">
        <v>85</v>
      </c>
      <c r="T25" s="20" t="s">
        <v>54</v>
      </c>
      <c r="U25" s="20" t="s">
        <v>69</v>
      </c>
      <c r="V25" s="141">
        <v>43709</v>
      </c>
      <c r="W25" s="141">
        <v>43738</v>
      </c>
      <c r="X25" s="31" t="s">
        <v>43</v>
      </c>
      <c r="Y25" s="31" t="s">
        <v>43</v>
      </c>
      <c r="Z25" s="31" t="s">
        <v>43</v>
      </c>
      <c r="AA25" s="31" t="s">
        <v>43</v>
      </c>
      <c r="AB25" s="139" t="s">
        <v>123</v>
      </c>
      <c r="AC25" s="19" t="s">
        <v>40</v>
      </c>
      <c r="AD25" s="20">
        <v>796</v>
      </c>
      <c r="AE25" s="20" t="s">
        <v>41</v>
      </c>
      <c r="AF25" s="18">
        <v>1</v>
      </c>
      <c r="AG25" s="20">
        <v>97000000000</v>
      </c>
      <c r="AH25" s="31" t="s">
        <v>42</v>
      </c>
      <c r="AI25" s="141">
        <v>43758</v>
      </c>
      <c r="AJ25" s="141">
        <v>43758</v>
      </c>
      <c r="AK25" s="141">
        <v>43830</v>
      </c>
      <c r="AL25" s="18">
        <v>2019</v>
      </c>
      <c r="AM25" s="20" t="s">
        <v>43</v>
      </c>
      <c r="AN25" s="20"/>
      <c r="AO25" s="20"/>
      <c r="AP25" s="20"/>
      <c r="AQ25" s="20"/>
      <c r="AR25" s="20"/>
      <c r="AS25" s="20"/>
      <c r="AT25" s="20"/>
      <c r="AU25" s="20"/>
      <c r="AV25" s="20"/>
      <c r="AW25" s="31" t="s">
        <v>105</v>
      </c>
    </row>
    <row r="26" spans="1:49" s="21" customFormat="1" ht="12.75" x14ac:dyDescent="0.25">
      <c r="A26" s="22" t="s">
        <v>45</v>
      </c>
      <c r="B26" s="81"/>
      <c r="C26" s="26"/>
      <c r="D26" s="81"/>
      <c r="E26" s="26"/>
      <c r="F26" s="26"/>
      <c r="G26" s="26"/>
      <c r="H26" s="27"/>
      <c r="I26" s="27"/>
      <c r="J26" s="26"/>
      <c r="K26" s="26"/>
      <c r="L26" s="26"/>
      <c r="M26" s="26"/>
      <c r="N26" s="28"/>
      <c r="O26" s="28"/>
      <c r="P26" s="28"/>
      <c r="Q26" s="106">
        <f>SUM(Q27:Q29)</f>
        <v>730.24617000000001</v>
      </c>
      <c r="R26" s="106">
        <f>SUM(R27:R29)</f>
        <v>876.29539999999997</v>
      </c>
      <c r="S26" s="67"/>
      <c r="T26" s="29"/>
      <c r="U26" s="29"/>
      <c r="V26" s="29"/>
      <c r="W26" s="29"/>
      <c r="X26" s="29"/>
      <c r="Y26" s="29"/>
      <c r="Z26" s="29"/>
      <c r="AA26" s="29"/>
      <c r="AB26" s="55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61"/>
    </row>
    <row r="27" spans="1:49" s="21" customFormat="1" ht="51" x14ac:dyDescent="0.25">
      <c r="A27" s="20">
        <v>3</v>
      </c>
      <c r="B27" s="33">
        <v>1913</v>
      </c>
      <c r="C27" s="20" t="s">
        <v>54</v>
      </c>
      <c r="D27" s="33" t="s">
        <v>99</v>
      </c>
      <c r="E27" s="20" t="s">
        <v>100</v>
      </c>
      <c r="F27" s="33">
        <v>26</v>
      </c>
      <c r="G27" s="152" t="s">
        <v>101</v>
      </c>
      <c r="H27" s="153" t="s">
        <v>102</v>
      </c>
      <c r="I27" s="153" t="s">
        <v>102</v>
      </c>
      <c r="J27" s="34" t="s">
        <v>64</v>
      </c>
      <c r="K27" s="33"/>
      <c r="L27" s="33"/>
      <c r="M27" s="20" t="s">
        <v>47</v>
      </c>
      <c r="N27" s="18" t="s">
        <v>67</v>
      </c>
      <c r="O27" s="18"/>
      <c r="P27" s="18"/>
      <c r="Q27" s="98">
        <f>ROUND(R27/1.2,5)</f>
        <v>566.07950000000005</v>
      </c>
      <c r="R27" s="154">
        <v>679.29539999999997</v>
      </c>
      <c r="S27" s="69" t="s">
        <v>103</v>
      </c>
      <c r="T27" s="20" t="s">
        <v>54</v>
      </c>
      <c r="U27" s="20" t="s">
        <v>104</v>
      </c>
      <c r="V27" s="138">
        <v>43709</v>
      </c>
      <c r="W27" s="138">
        <v>43738</v>
      </c>
      <c r="X27" s="31" t="s">
        <v>43</v>
      </c>
      <c r="Y27" s="31" t="s">
        <v>43</v>
      </c>
      <c r="Z27" s="31" t="s">
        <v>43</v>
      </c>
      <c r="AA27" s="31" t="s">
        <v>43</v>
      </c>
      <c r="AB27" s="139" t="str">
        <f t="shared" ref="AB27" si="0">G27</f>
        <v>Поставка запасных частей для исполнения договора по ремонту автотранспортных средств и автотракторной техники (№16-04/5190 от 12.08.2019)</v>
      </c>
      <c r="AC27" s="19" t="s">
        <v>40</v>
      </c>
      <c r="AD27" s="32">
        <v>876</v>
      </c>
      <c r="AE27" s="32" t="s">
        <v>88</v>
      </c>
      <c r="AF27" s="32">
        <v>1</v>
      </c>
      <c r="AG27" s="20">
        <v>97000000000</v>
      </c>
      <c r="AH27" s="31" t="s">
        <v>42</v>
      </c>
      <c r="AI27" s="138">
        <f>W27+20</f>
        <v>43758</v>
      </c>
      <c r="AJ27" s="138">
        <v>43758</v>
      </c>
      <c r="AK27" s="138">
        <v>43830</v>
      </c>
      <c r="AL27" s="20">
        <v>2019</v>
      </c>
      <c r="AM27" s="20" t="s">
        <v>43</v>
      </c>
      <c r="AN27" s="20"/>
      <c r="AO27" s="20"/>
      <c r="AP27" s="20"/>
      <c r="AQ27" s="20"/>
      <c r="AR27" s="20"/>
      <c r="AS27" s="20"/>
      <c r="AT27" s="20"/>
      <c r="AU27" s="20"/>
      <c r="AV27" s="20"/>
      <c r="AW27" s="31" t="s">
        <v>105</v>
      </c>
    </row>
    <row r="28" spans="1:49" s="21" customFormat="1" ht="51" x14ac:dyDescent="0.25">
      <c r="A28" s="155">
        <v>3</v>
      </c>
      <c r="B28" s="156">
        <v>1923</v>
      </c>
      <c r="C28" s="155" t="s">
        <v>54</v>
      </c>
      <c r="D28" s="156" t="s">
        <v>99</v>
      </c>
      <c r="E28" s="155" t="s">
        <v>100</v>
      </c>
      <c r="F28" s="33">
        <v>46</v>
      </c>
      <c r="G28" s="18" t="s">
        <v>106</v>
      </c>
      <c r="H28" s="153" t="s">
        <v>107</v>
      </c>
      <c r="I28" s="153" t="s">
        <v>107</v>
      </c>
      <c r="J28" s="150" t="s">
        <v>64</v>
      </c>
      <c r="K28" s="34"/>
      <c r="L28" s="34"/>
      <c r="M28" s="157" t="s">
        <v>47</v>
      </c>
      <c r="N28" s="158" t="s">
        <v>67</v>
      </c>
      <c r="O28" s="151"/>
      <c r="P28" s="151"/>
      <c r="Q28" s="98">
        <v>81.666669999999996</v>
      </c>
      <c r="R28" s="159">
        <v>98</v>
      </c>
      <c r="S28" s="160" t="s">
        <v>85</v>
      </c>
      <c r="T28" s="161" t="s">
        <v>54</v>
      </c>
      <c r="U28" s="162" t="s">
        <v>69</v>
      </c>
      <c r="V28" s="138">
        <v>43709</v>
      </c>
      <c r="W28" s="138">
        <v>43738</v>
      </c>
      <c r="X28" s="31" t="s">
        <v>43</v>
      </c>
      <c r="Y28" s="31" t="s">
        <v>43</v>
      </c>
      <c r="Z28" s="31" t="s">
        <v>43</v>
      </c>
      <c r="AA28" s="31" t="s">
        <v>43</v>
      </c>
      <c r="AB28" s="139" t="s">
        <v>106</v>
      </c>
      <c r="AC28" s="19" t="s">
        <v>40</v>
      </c>
      <c r="AD28" s="32">
        <v>876</v>
      </c>
      <c r="AE28" s="32" t="s">
        <v>88</v>
      </c>
      <c r="AF28" s="32">
        <v>1</v>
      </c>
      <c r="AG28" s="20">
        <v>97000000000</v>
      </c>
      <c r="AH28" s="31" t="s">
        <v>42</v>
      </c>
      <c r="AI28" s="138">
        <v>43758</v>
      </c>
      <c r="AJ28" s="138">
        <v>43758</v>
      </c>
      <c r="AK28" s="138">
        <v>43830</v>
      </c>
      <c r="AL28" s="20">
        <v>2019</v>
      </c>
      <c r="AM28" s="20" t="s">
        <v>43</v>
      </c>
      <c r="AN28" s="163"/>
      <c r="AO28" s="20"/>
      <c r="AP28" s="20"/>
      <c r="AQ28" s="20"/>
      <c r="AR28" s="20"/>
      <c r="AS28" s="20"/>
      <c r="AT28" s="20"/>
      <c r="AU28" s="20"/>
      <c r="AV28" s="20"/>
      <c r="AW28" s="31" t="s">
        <v>105</v>
      </c>
    </row>
    <row r="29" spans="1:49" s="21" customFormat="1" ht="51" x14ac:dyDescent="0.25">
      <c r="A29" s="20">
        <v>3</v>
      </c>
      <c r="B29" s="33">
        <v>1923</v>
      </c>
      <c r="C29" s="20" t="s">
        <v>54</v>
      </c>
      <c r="D29" s="33" t="s">
        <v>99</v>
      </c>
      <c r="E29" s="20" t="s">
        <v>100</v>
      </c>
      <c r="F29" s="33">
        <v>47</v>
      </c>
      <c r="G29" s="18" t="s">
        <v>108</v>
      </c>
      <c r="H29" s="153" t="s">
        <v>109</v>
      </c>
      <c r="I29" s="153" t="s">
        <v>109</v>
      </c>
      <c r="J29" s="34" t="s">
        <v>64</v>
      </c>
      <c r="K29" s="34"/>
      <c r="L29" s="34"/>
      <c r="M29" s="32" t="s">
        <v>47</v>
      </c>
      <c r="N29" s="151" t="s">
        <v>67</v>
      </c>
      <c r="O29" s="151"/>
      <c r="P29" s="151"/>
      <c r="Q29" s="98">
        <v>82.5</v>
      </c>
      <c r="R29" s="159">
        <v>99</v>
      </c>
      <c r="S29" s="69" t="s">
        <v>85</v>
      </c>
      <c r="T29" s="31" t="s">
        <v>54</v>
      </c>
      <c r="U29" s="18" t="s">
        <v>69</v>
      </c>
      <c r="V29" s="138">
        <v>43709</v>
      </c>
      <c r="W29" s="138">
        <v>43738</v>
      </c>
      <c r="X29" s="31" t="s">
        <v>43</v>
      </c>
      <c r="Y29" s="31" t="s">
        <v>43</v>
      </c>
      <c r="Z29" s="31" t="s">
        <v>43</v>
      </c>
      <c r="AA29" s="31" t="s">
        <v>43</v>
      </c>
      <c r="AB29" s="139" t="s">
        <v>108</v>
      </c>
      <c r="AC29" s="19" t="s">
        <v>40</v>
      </c>
      <c r="AD29" s="32">
        <v>876</v>
      </c>
      <c r="AE29" s="32" t="s">
        <v>88</v>
      </c>
      <c r="AF29" s="32">
        <v>1</v>
      </c>
      <c r="AG29" s="20">
        <v>97000000000</v>
      </c>
      <c r="AH29" s="31" t="s">
        <v>42</v>
      </c>
      <c r="AI29" s="138">
        <v>43758</v>
      </c>
      <c r="AJ29" s="138">
        <v>43758</v>
      </c>
      <c r="AK29" s="138">
        <v>43830</v>
      </c>
      <c r="AL29" s="20">
        <v>2019</v>
      </c>
      <c r="AM29" s="20" t="s">
        <v>43</v>
      </c>
      <c r="AN29" s="163"/>
      <c r="AO29" s="20"/>
      <c r="AP29" s="20"/>
      <c r="AQ29" s="20"/>
      <c r="AR29" s="20"/>
      <c r="AS29" s="20"/>
      <c r="AT29" s="20"/>
      <c r="AU29" s="20"/>
      <c r="AV29" s="20"/>
      <c r="AW29" s="31" t="s">
        <v>105</v>
      </c>
    </row>
    <row r="30" spans="1:49" x14ac:dyDescent="0.25">
      <c r="A30" s="45" t="s">
        <v>48</v>
      </c>
      <c r="B30" s="82"/>
      <c r="C30" s="46"/>
      <c r="D30" s="82"/>
      <c r="E30" s="46"/>
      <c r="F30" s="46"/>
      <c r="G30" s="46"/>
      <c r="H30" s="47"/>
      <c r="I30" s="47"/>
      <c r="J30" s="48"/>
      <c r="K30" s="48"/>
      <c r="L30" s="48"/>
      <c r="M30" s="46"/>
      <c r="N30" s="46"/>
      <c r="O30" s="46"/>
      <c r="P30" s="46"/>
      <c r="Q30" s="107">
        <f>SUM(Q31)</f>
        <v>6.9</v>
      </c>
      <c r="R30" s="107">
        <f>SUM(R31)</f>
        <v>8.2799999999999994</v>
      </c>
      <c r="S30" s="68"/>
      <c r="T30" s="46"/>
      <c r="U30" s="46"/>
      <c r="V30" s="82"/>
      <c r="W30" s="82"/>
      <c r="X30" s="46"/>
      <c r="Y30" s="46"/>
      <c r="Z30" s="46"/>
      <c r="AA30" s="46"/>
      <c r="AB30" s="57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62"/>
    </row>
    <row r="31" spans="1:49" ht="76.5" x14ac:dyDescent="0.25">
      <c r="A31" s="136">
        <v>4</v>
      </c>
      <c r="B31" s="134">
        <v>1924</v>
      </c>
      <c r="C31" s="134" t="s">
        <v>54</v>
      </c>
      <c r="D31" s="134" t="s">
        <v>92</v>
      </c>
      <c r="E31" s="134" t="s">
        <v>93</v>
      </c>
      <c r="F31" s="149">
        <v>7</v>
      </c>
      <c r="G31" s="136" t="s">
        <v>94</v>
      </c>
      <c r="H31" s="131" t="s">
        <v>95</v>
      </c>
      <c r="I31" s="131" t="s">
        <v>96</v>
      </c>
      <c r="J31" s="33" t="s">
        <v>64</v>
      </c>
      <c r="K31" s="33"/>
      <c r="L31" s="33"/>
      <c r="M31" s="18" t="s">
        <v>47</v>
      </c>
      <c r="N31" s="18" t="s">
        <v>97</v>
      </c>
      <c r="O31" s="18"/>
      <c r="P31" s="18"/>
      <c r="Q31" s="132">
        <v>6.9</v>
      </c>
      <c r="R31" s="132">
        <v>8.2799999999999994</v>
      </c>
      <c r="S31" s="133" t="s">
        <v>85</v>
      </c>
      <c r="T31" s="134" t="s">
        <v>54</v>
      </c>
      <c r="U31" s="134" t="s">
        <v>69</v>
      </c>
      <c r="V31" s="135">
        <v>43709</v>
      </c>
      <c r="W31" s="135">
        <v>43738</v>
      </c>
      <c r="X31" s="31" t="s">
        <v>43</v>
      </c>
      <c r="Y31" s="31" t="s">
        <v>43</v>
      </c>
      <c r="Z31" s="31" t="s">
        <v>43</v>
      </c>
      <c r="AA31" s="31" t="s">
        <v>43</v>
      </c>
      <c r="AB31" s="18" t="s">
        <v>94</v>
      </c>
      <c r="AC31" s="19" t="s">
        <v>40</v>
      </c>
      <c r="AD31" s="18">
        <v>796</v>
      </c>
      <c r="AE31" s="18" t="s">
        <v>41</v>
      </c>
      <c r="AF31" s="18">
        <v>1</v>
      </c>
      <c r="AG31" s="20">
        <v>97000000000</v>
      </c>
      <c r="AH31" s="18" t="s">
        <v>42</v>
      </c>
      <c r="AI31" s="135">
        <v>43758</v>
      </c>
      <c r="AJ31" s="135">
        <v>43758</v>
      </c>
      <c r="AK31" s="135">
        <v>43768</v>
      </c>
      <c r="AL31" s="134">
        <v>2019</v>
      </c>
      <c r="AM31" s="136" t="s">
        <v>43</v>
      </c>
      <c r="AN31" s="126"/>
      <c r="AO31" s="32"/>
      <c r="AP31" s="32"/>
      <c r="AQ31" s="32"/>
      <c r="AR31" s="32"/>
      <c r="AS31" s="32"/>
      <c r="AT31" s="32"/>
      <c r="AU31" s="32"/>
      <c r="AV31" s="32"/>
      <c r="AW31" s="137" t="s">
        <v>98</v>
      </c>
    </row>
    <row r="32" spans="1:49" s="30" customFormat="1" ht="17.25" customHeight="1" x14ac:dyDescent="0.25">
      <c r="A32" s="112" t="s">
        <v>68</v>
      </c>
      <c r="B32" s="113"/>
      <c r="C32" s="114"/>
      <c r="D32" s="113"/>
      <c r="E32" s="114"/>
      <c r="F32" s="113"/>
      <c r="G32" s="115"/>
      <c r="H32" s="116"/>
      <c r="I32" s="116"/>
      <c r="J32" s="117"/>
      <c r="K32" s="117"/>
      <c r="L32" s="117"/>
      <c r="M32" s="114"/>
      <c r="N32" s="114"/>
      <c r="O32" s="114"/>
      <c r="P32" s="114"/>
      <c r="Q32" s="118"/>
      <c r="R32" s="118"/>
      <c r="S32" s="119"/>
      <c r="T32" s="114"/>
      <c r="U32" s="114"/>
      <c r="V32" s="120"/>
      <c r="W32" s="120"/>
      <c r="X32" s="121"/>
      <c r="Y32" s="121"/>
      <c r="Z32" s="121"/>
      <c r="AA32" s="121"/>
      <c r="AB32" s="114"/>
      <c r="AC32" s="122"/>
      <c r="AD32" s="114"/>
      <c r="AE32" s="114"/>
      <c r="AF32" s="114"/>
      <c r="AG32" s="123"/>
      <c r="AH32" s="114"/>
      <c r="AI32" s="124"/>
      <c r="AJ32" s="124"/>
      <c r="AK32" s="12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25"/>
    </row>
    <row r="33" spans="1:49" s="30" customFormat="1" ht="15" customHeight="1" x14ac:dyDescent="0.25">
      <c r="A33" s="127" t="s">
        <v>49</v>
      </c>
      <c r="B33" s="80"/>
      <c r="C33" s="24"/>
      <c r="D33" s="80"/>
      <c r="E33" s="23"/>
      <c r="F33" s="23"/>
      <c r="G33" s="24"/>
      <c r="H33" s="25"/>
      <c r="I33" s="25"/>
      <c r="J33" s="23"/>
      <c r="K33" s="23"/>
      <c r="L33" s="23"/>
      <c r="M33" s="23"/>
      <c r="N33" s="24"/>
      <c r="O33" s="24"/>
      <c r="P33" s="24"/>
      <c r="Q33" s="128">
        <f>SUM(Q34:Q34)</f>
        <v>83.1</v>
      </c>
      <c r="R33" s="128">
        <f>SUM(R34:R34)</f>
        <v>99.72</v>
      </c>
      <c r="S33" s="66"/>
      <c r="T33" s="23"/>
      <c r="U33" s="23"/>
      <c r="V33" s="129"/>
      <c r="W33" s="129"/>
      <c r="X33" s="24"/>
      <c r="Y33" s="24"/>
      <c r="Z33" s="24"/>
      <c r="AA33" s="24"/>
      <c r="AB33" s="24"/>
      <c r="AC33" s="24"/>
      <c r="AD33" s="23"/>
      <c r="AE33" s="23"/>
      <c r="AF33" s="23"/>
      <c r="AG33" s="23"/>
      <c r="AH33" s="24"/>
      <c r="AI33" s="23"/>
      <c r="AJ33" s="130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</row>
    <row r="34" spans="1:49" ht="63.75" x14ac:dyDescent="0.25">
      <c r="A34" s="19">
        <v>8</v>
      </c>
      <c r="B34" s="34">
        <v>1928</v>
      </c>
      <c r="C34" s="31" t="s">
        <v>54</v>
      </c>
      <c r="D34" s="110" t="s">
        <v>87</v>
      </c>
      <c r="E34" s="111" t="s">
        <v>46</v>
      </c>
      <c r="F34" s="34">
        <v>32</v>
      </c>
      <c r="G34" s="18" t="s">
        <v>90</v>
      </c>
      <c r="H34" s="18">
        <v>52.29</v>
      </c>
      <c r="I34" s="18">
        <v>52.29</v>
      </c>
      <c r="J34" s="34" t="s">
        <v>64</v>
      </c>
      <c r="K34" s="126"/>
      <c r="L34" s="126"/>
      <c r="M34" s="32" t="s">
        <v>47</v>
      </c>
      <c r="N34" s="18" t="s">
        <v>67</v>
      </c>
      <c r="O34" s="18"/>
      <c r="P34" s="18"/>
      <c r="Q34" s="98">
        <f t="shared" ref="Q34" si="1">ROUND(R34/1.2,5)</f>
        <v>83.1</v>
      </c>
      <c r="R34" s="109">
        <v>99.72</v>
      </c>
      <c r="S34" s="69" t="s">
        <v>85</v>
      </c>
      <c r="T34" s="31" t="s">
        <v>54</v>
      </c>
      <c r="U34" s="18" t="s">
        <v>69</v>
      </c>
      <c r="V34" s="108">
        <v>43709</v>
      </c>
      <c r="W34" s="108">
        <v>43738</v>
      </c>
      <c r="X34" s="31" t="s">
        <v>43</v>
      </c>
      <c r="Y34" s="31" t="s">
        <v>43</v>
      </c>
      <c r="Z34" s="31" t="s">
        <v>43</v>
      </c>
      <c r="AA34" s="31" t="s">
        <v>43</v>
      </c>
      <c r="AB34" s="18" t="str">
        <f t="shared" ref="AB34" si="2">G34</f>
        <v>Оказание услуг по получению специальных разрешений на движение по автомобильным дорогам транспортных средств, осуществляющих перевозки тяжеловесных и (или) крупногабаритных грузов</v>
      </c>
      <c r="AC34" s="19" t="s">
        <v>40</v>
      </c>
      <c r="AD34" s="20">
        <v>796</v>
      </c>
      <c r="AE34" s="20" t="s">
        <v>41</v>
      </c>
      <c r="AF34" s="18">
        <v>1</v>
      </c>
      <c r="AG34" s="20">
        <v>97000000000</v>
      </c>
      <c r="AH34" s="31" t="s">
        <v>42</v>
      </c>
      <c r="AI34" s="84">
        <f>W34+20</f>
        <v>43758</v>
      </c>
      <c r="AJ34" s="83">
        <v>43758</v>
      </c>
      <c r="AK34" s="84">
        <v>43830</v>
      </c>
      <c r="AL34" s="31">
        <v>2019</v>
      </c>
      <c r="AM34" s="31" t="s">
        <v>43</v>
      </c>
      <c r="AN34" s="126"/>
      <c r="AO34" s="126"/>
      <c r="AP34" s="126"/>
      <c r="AQ34" s="126"/>
      <c r="AR34" s="126"/>
      <c r="AS34" s="126"/>
      <c r="AT34" s="126"/>
      <c r="AU34" s="126"/>
      <c r="AV34" s="126"/>
      <c r="AW34" s="18" t="s">
        <v>91</v>
      </c>
    </row>
    <row r="35" spans="1:49" x14ac:dyDescent="0.25">
      <c r="N35" s="11" t="s">
        <v>50</v>
      </c>
      <c r="O35" s="11"/>
      <c r="P35" s="11"/>
      <c r="Q35" s="100">
        <f>Q33+Q30+Q19+Q16+Q32</f>
        <v>1410.57284</v>
      </c>
      <c r="R35" s="100">
        <f>R33+R30+R19+R16+R32</f>
        <v>1692.6873999999998</v>
      </c>
    </row>
    <row r="36" spans="1:49" x14ac:dyDescent="0.25">
      <c r="C36" s="9" t="s">
        <v>51</v>
      </c>
      <c r="G36" s="9" t="s">
        <v>51</v>
      </c>
    </row>
    <row r="37" spans="1:49" ht="21" x14ac:dyDescent="0.35">
      <c r="A37" s="103" t="s">
        <v>86</v>
      </c>
    </row>
    <row r="38" spans="1:49" ht="38.25" x14ac:dyDescent="0.25">
      <c r="A38" s="32">
        <v>3</v>
      </c>
      <c r="B38" s="143">
        <v>1923</v>
      </c>
      <c r="C38" s="18" t="s">
        <v>54</v>
      </c>
      <c r="D38" s="34" t="s">
        <v>110</v>
      </c>
      <c r="E38" s="32" t="s">
        <v>111</v>
      </c>
      <c r="F38" s="34">
        <v>20</v>
      </c>
      <c r="G38" s="18" t="s">
        <v>124</v>
      </c>
      <c r="H38" s="142" t="s">
        <v>118</v>
      </c>
      <c r="I38" s="142" t="s">
        <v>125</v>
      </c>
      <c r="J38" s="34" t="s">
        <v>64</v>
      </c>
      <c r="K38" s="34"/>
      <c r="L38" s="34"/>
      <c r="M38" s="32" t="s">
        <v>47</v>
      </c>
      <c r="N38" s="18" t="s">
        <v>67</v>
      </c>
      <c r="O38" s="18"/>
      <c r="P38" s="18"/>
      <c r="Q38" s="98">
        <f t="shared" ref="Q38:Q40" si="3">ROUND(R38/1.2,5)</f>
        <v>80.259990000000002</v>
      </c>
      <c r="R38" s="140">
        <v>96.311989999999994</v>
      </c>
      <c r="S38" s="133" t="s">
        <v>85</v>
      </c>
      <c r="T38" s="32" t="s">
        <v>54</v>
      </c>
      <c r="U38" s="32" t="s">
        <v>69</v>
      </c>
      <c r="V38" s="138">
        <v>43525</v>
      </c>
      <c r="W38" s="138">
        <v>43559</v>
      </c>
      <c r="X38" s="31" t="s">
        <v>43</v>
      </c>
      <c r="Y38" s="31" t="s">
        <v>43</v>
      </c>
      <c r="Z38" s="31" t="s">
        <v>43</v>
      </c>
      <c r="AA38" s="31" t="s">
        <v>43</v>
      </c>
      <c r="AB38" s="18" t="str">
        <f t="shared" ref="AB38:AB40" si="4">G38</f>
        <v>Выполнение работ по ремонту радиаторов и охладителей</v>
      </c>
      <c r="AC38" s="19" t="s">
        <v>40</v>
      </c>
      <c r="AD38" s="20">
        <v>796</v>
      </c>
      <c r="AE38" s="20" t="s">
        <v>41</v>
      </c>
      <c r="AF38" s="18">
        <v>1</v>
      </c>
      <c r="AG38" s="20">
        <v>97000000000</v>
      </c>
      <c r="AH38" s="18" t="s">
        <v>42</v>
      </c>
      <c r="AI38" s="141">
        <v>43579</v>
      </c>
      <c r="AJ38" s="141">
        <v>43579</v>
      </c>
      <c r="AK38" s="141">
        <v>43830</v>
      </c>
      <c r="AL38" s="32">
        <v>2019</v>
      </c>
      <c r="AM38" s="148" t="s">
        <v>43</v>
      </c>
      <c r="AN38" s="148"/>
      <c r="AO38" s="148"/>
      <c r="AP38" s="148"/>
      <c r="AQ38" s="148"/>
      <c r="AR38" s="148"/>
      <c r="AS38" s="148"/>
      <c r="AT38" s="148"/>
      <c r="AU38" s="148"/>
      <c r="AV38" s="148"/>
      <c r="AW38" s="146"/>
    </row>
    <row r="39" spans="1:49" ht="38.25" x14ac:dyDescent="0.25">
      <c r="A39" s="32">
        <v>3</v>
      </c>
      <c r="B39" s="143">
        <v>1923</v>
      </c>
      <c r="C39" s="18" t="s">
        <v>54</v>
      </c>
      <c r="D39" s="34" t="s">
        <v>110</v>
      </c>
      <c r="E39" s="32" t="s">
        <v>111</v>
      </c>
      <c r="F39" s="34">
        <v>21</v>
      </c>
      <c r="G39" s="18" t="s">
        <v>126</v>
      </c>
      <c r="H39" s="142" t="s">
        <v>118</v>
      </c>
      <c r="I39" s="142" t="s">
        <v>127</v>
      </c>
      <c r="J39" s="34" t="s">
        <v>64</v>
      </c>
      <c r="K39" s="34"/>
      <c r="L39" s="34"/>
      <c r="M39" s="32" t="s">
        <v>47</v>
      </c>
      <c r="N39" s="18" t="s">
        <v>67</v>
      </c>
      <c r="O39" s="18"/>
      <c r="P39" s="18"/>
      <c r="Q39" s="98">
        <f t="shared" si="3"/>
        <v>81.2</v>
      </c>
      <c r="R39" s="144">
        <v>97.44</v>
      </c>
      <c r="S39" s="133" t="s">
        <v>85</v>
      </c>
      <c r="T39" s="32" t="s">
        <v>54</v>
      </c>
      <c r="U39" s="32" t="s">
        <v>69</v>
      </c>
      <c r="V39" s="145">
        <v>43525</v>
      </c>
      <c r="W39" s="145">
        <v>43559</v>
      </c>
      <c r="X39" s="31" t="s">
        <v>43</v>
      </c>
      <c r="Y39" s="31" t="s">
        <v>43</v>
      </c>
      <c r="Z39" s="31" t="s">
        <v>43</v>
      </c>
      <c r="AA39" s="31" t="s">
        <v>43</v>
      </c>
      <c r="AB39" s="146" t="str">
        <f t="shared" si="4"/>
        <v>Выполнение шиномонтажных работ</v>
      </c>
      <c r="AC39" s="19" t="s">
        <v>40</v>
      </c>
      <c r="AD39" s="147">
        <v>796</v>
      </c>
      <c r="AE39" s="147" t="s">
        <v>41</v>
      </c>
      <c r="AF39" s="146">
        <v>1</v>
      </c>
      <c r="AG39" s="20">
        <v>97000000000</v>
      </c>
      <c r="AH39" s="18" t="s">
        <v>42</v>
      </c>
      <c r="AI39" s="141">
        <v>43579</v>
      </c>
      <c r="AJ39" s="141">
        <v>43579</v>
      </c>
      <c r="AK39" s="141">
        <v>43830</v>
      </c>
      <c r="AL39" s="32">
        <v>2019</v>
      </c>
      <c r="AM39" s="148" t="s">
        <v>43</v>
      </c>
      <c r="AN39" s="148"/>
      <c r="AO39" s="148"/>
      <c r="AP39" s="148"/>
      <c r="AQ39" s="148"/>
      <c r="AR39" s="148"/>
      <c r="AS39" s="148"/>
      <c r="AT39" s="148"/>
      <c r="AU39" s="148"/>
      <c r="AV39" s="148"/>
      <c r="AW39" s="146"/>
    </row>
    <row r="40" spans="1:49" ht="38.25" x14ac:dyDescent="0.25">
      <c r="A40" s="32">
        <v>3</v>
      </c>
      <c r="B40" s="143">
        <v>1923</v>
      </c>
      <c r="C40" s="18" t="s">
        <v>54</v>
      </c>
      <c r="D40" s="34" t="s">
        <v>110</v>
      </c>
      <c r="E40" s="32" t="s">
        <v>111</v>
      </c>
      <c r="F40" s="34">
        <v>22</v>
      </c>
      <c r="G40" s="18" t="s">
        <v>128</v>
      </c>
      <c r="H40" s="142" t="s">
        <v>118</v>
      </c>
      <c r="I40" s="142" t="s">
        <v>129</v>
      </c>
      <c r="J40" s="34" t="s">
        <v>64</v>
      </c>
      <c r="K40" s="34"/>
      <c r="L40" s="34"/>
      <c r="M40" s="32" t="s">
        <v>47</v>
      </c>
      <c r="N40" s="18" t="s">
        <v>67</v>
      </c>
      <c r="O40" s="18"/>
      <c r="P40" s="18"/>
      <c r="Q40" s="98">
        <f t="shared" si="3"/>
        <v>81.2</v>
      </c>
      <c r="R40" s="144">
        <v>97.44</v>
      </c>
      <c r="S40" s="133" t="s">
        <v>85</v>
      </c>
      <c r="T40" s="32" t="s">
        <v>54</v>
      </c>
      <c r="U40" s="32" t="s">
        <v>69</v>
      </c>
      <c r="V40" s="145">
        <v>43525</v>
      </c>
      <c r="W40" s="145">
        <v>43559</v>
      </c>
      <c r="X40" s="31" t="s">
        <v>43</v>
      </c>
      <c r="Y40" s="31" t="s">
        <v>43</v>
      </c>
      <c r="Z40" s="31" t="s">
        <v>43</v>
      </c>
      <c r="AA40" s="31" t="s">
        <v>43</v>
      </c>
      <c r="AB40" s="146" t="str">
        <f t="shared" si="4"/>
        <v>Выполнение работ по диагностике систем автомобилей</v>
      </c>
      <c r="AC40" s="19" t="s">
        <v>40</v>
      </c>
      <c r="AD40" s="147">
        <v>796</v>
      </c>
      <c r="AE40" s="147" t="s">
        <v>41</v>
      </c>
      <c r="AF40" s="146">
        <v>1</v>
      </c>
      <c r="AG40" s="20">
        <v>97000000000</v>
      </c>
      <c r="AH40" s="18" t="s">
        <v>42</v>
      </c>
      <c r="AI40" s="141">
        <v>43579</v>
      </c>
      <c r="AJ40" s="141">
        <v>43579</v>
      </c>
      <c r="AK40" s="141">
        <v>43830</v>
      </c>
      <c r="AL40" s="32">
        <v>2019</v>
      </c>
      <c r="AM40" s="148" t="s">
        <v>43</v>
      </c>
      <c r="AN40" s="148"/>
      <c r="AO40" s="148"/>
      <c r="AP40" s="148"/>
      <c r="AQ40" s="148"/>
      <c r="AR40" s="148"/>
      <c r="AS40" s="148"/>
      <c r="AT40" s="148"/>
      <c r="AU40" s="148"/>
      <c r="AV40" s="148"/>
      <c r="AW40" s="146"/>
    </row>
    <row r="41" spans="1:49" x14ac:dyDescent="0.25">
      <c r="Q41" s="100">
        <f>SUM(Q38:Q40)</f>
        <v>242.65998999999999</v>
      </c>
      <c r="R41" s="100">
        <f>SUM(R38:R40)</f>
        <v>291.19198999999998</v>
      </c>
    </row>
  </sheetData>
  <autoFilter ref="A15:AW33"/>
  <mergeCells count="65">
    <mergeCell ref="AM12:AM14"/>
    <mergeCell ref="AB12:AK12"/>
    <mergeCell ref="W13:W14"/>
    <mergeCell ref="AN12:AV12"/>
    <mergeCell ref="AN13:AN14"/>
    <mergeCell ref="AO13:AO14"/>
    <mergeCell ref="AP13:AP14"/>
    <mergeCell ref="AQ13:AQ14"/>
    <mergeCell ref="AR13:AR14"/>
    <mergeCell ref="AS13:AS14"/>
    <mergeCell ref="AT13:AU13"/>
    <mergeCell ref="AV13:AV14"/>
    <mergeCell ref="AD13:AE13"/>
    <mergeCell ref="AA13:AA14"/>
    <mergeCell ref="AG13:AH13"/>
    <mergeCell ref="AI13:AI14"/>
    <mergeCell ref="AF13:AF14"/>
    <mergeCell ref="X13:X14"/>
    <mergeCell ref="Y13:Y14"/>
    <mergeCell ref="AB13:AB14"/>
    <mergeCell ref="AC13:AC14"/>
    <mergeCell ref="AJ13:AJ14"/>
    <mergeCell ref="AK13:AK14"/>
    <mergeCell ref="A9:C9"/>
    <mergeCell ref="D9:G9"/>
    <mergeCell ref="A12:A14"/>
    <mergeCell ref="B12:B14"/>
    <mergeCell ref="G12:G14"/>
    <mergeCell ref="C13:C14"/>
    <mergeCell ref="D13:D14"/>
    <mergeCell ref="C12:D12"/>
    <mergeCell ref="E12:E14"/>
    <mergeCell ref="F12:F14"/>
    <mergeCell ref="K12:K14"/>
    <mergeCell ref="L12:L14"/>
    <mergeCell ref="O12:O14"/>
    <mergeCell ref="P12:P14"/>
    <mergeCell ref="A6:C6"/>
    <mergeCell ref="D6:G6"/>
    <mergeCell ref="A7:C7"/>
    <mergeCell ref="D7:G7"/>
    <mergeCell ref="A8:C8"/>
    <mergeCell ref="D8:G8"/>
    <mergeCell ref="A3:C3"/>
    <mergeCell ref="D3:G3"/>
    <mergeCell ref="A4:C4"/>
    <mergeCell ref="D4:G4"/>
    <mergeCell ref="A5:C5"/>
    <mergeCell ref="D5:G5"/>
    <mergeCell ref="AW12:AW14"/>
    <mergeCell ref="X12:AA12"/>
    <mergeCell ref="Z13:Z14"/>
    <mergeCell ref="H12:H14"/>
    <mergeCell ref="I12:I14"/>
    <mergeCell ref="R12:R14"/>
    <mergeCell ref="T12:W12"/>
    <mergeCell ref="T13:T14"/>
    <mergeCell ref="U13:U14"/>
    <mergeCell ref="S12:S14"/>
    <mergeCell ref="J12:J14"/>
    <mergeCell ref="M12:M14"/>
    <mergeCell ref="Q12:Q14"/>
    <mergeCell ref="N12:N14"/>
    <mergeCell ref="V13:V14"/>
    <mergeCell ref="AL12:AL14"/>
  </mergeCells>
  <pageMargins left="0.70866141732283472" right="0.70866141732283472" top="0.35433070866141736" bottom="0.19685039370078741" header="0.31496062992125984" footer="0.31496062992125984"/>
  <pageSetup paperSize="9" scale="36" fitToWidth="2" pageOrder="overThenDown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0" sqref="B10:C16"/>
    </sheetView>
  </sheetViews>
  <sheetFormatPr defaultRowHeight="15" x14ac:dyDescent="0.25"/>
  <cols>
    <col min="1" max="1" width="15.140625" customWidth="1"/>
    <col min="3" max="3" width="11.5703125" customWidth="1"/>
  </cols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План закупки 2018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2019-08-30T05:24:51Z</dcterms:modified>
</cp:coreProperties>
</file>